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JAAJ_2023\AGUAS SUBTERRÁNEAS\"/>
    </mc:Choice>
  </mc:AlternateContent>
  <xr:revisionPtr revIDLastSave="0" documentId="13_ncr:1_{BEF843C8-0602-410D-B0B5-7E8338876F58}" xr6:coauthVersionLast="47" xr6:coauthVersionMax="47" xr10:uidLastSave="{00000000-0000-0000-0000-000000000000}"/>
  <bookViews>
    <workbookView xWindow="-120" yWindow="-120" windowWidth="24240" windowHeight="13020" tabRatio="634" activeTab="3" xr2:uid="{00000000-000D-0000-FFFF-FFFF00000000}"/>
  </bookViews>
  <sheets>
    <sheet name="N_estaticos" sheetId="1" r:id="rId1"/>
    <sheet name="N_dinamicos" sheetId="2" r:id="rId2"/>
    <sheet name="Calidad_fq" sheetId="3" r:id="rId3"/>
    <sheet name="Graficas niveles estáticos" sheetId="4" r:id="rId4"/>
    <sheet name="COORDENADAS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C37" i="4"/>
  <c r="D184" i="4"/>
  <c r="C184" i="4"/>
  <c r="D178" i="4"/>
  <c r="C178" i="4"/>
  <c r="C153" i="4"/>
  <c r="D149" i="4"/>
  <c r="C149" i="4"/>
  <c r="D145" i="4"/>
  <c r="C145" i="4"/>
  <c r="D141" i="4"/>
  <c r="C141" i="4"/>
  <c r="D137" i="4"/>
  <c r="C137" i="4"/>
  <c r="D135" i="4"/>
  <c r="C135" i="4"/>
  <c r="D118" i="4"/>
  <c r="C118" i="4"/>
  <c r="D110" i="4"/>
  <c r="C110" i="4"/>
  <c r="D102" i="4"/>
  <c r="C102" i="4"/>
  <c r="D86" i="4"/>
  <c r="C86" i="4"/>
  <c r="D94" i="4"/>
  <c r="C94" i="4"/>
  <c r="D65" i="4"/>
  <c r="C65" i="4"/>
  <c r="C23" i="4"/>
  <c r="C182" i="4"/>
  <c r="D167" i="4"/>
  <c r="C167" i="4"/>
  <c r="C29" i="4"/>
  <c r="C160" i="4"/>
  <c r="C124" i="4"/>
  <c r="D117" i="4"/>
  <c r="C117" i="4"/>
  <c r="D109" i="4"/>
  <c r="C109" i="4"/>
  <c r="C101" i="4"/>
  <c r="C93" i="4"/>
  <c r="BE83" i="3"/>
  <c r="BE82" i="3"/>
  <c r="BE78" i="3"/>
  <c r="BE76" i="3"/>
  <c r="BE75" i="3"/>
  <c r="BE74" i="3"/>
  <c r="BE73" i="3"/>
  <c r="BE71" i="3"/>
  <c r="BE70" i="3"/>
  <c r="BE67" i="3"/>
  <c r="BE62" i="3"/>
  <c r="BE61" i="3"/>
  <c r="BE43" i="3"/>
  <c r="BE41" i="3"/>
  <c r="BE40" i="3"/>
  <c r="BE39" i="3"/>
  <c r="BE38" i="3"/>
  <c r="BE11" i="3"/>
  <c r="AB79" i="2"/>
  <c r="AD79" i="2" s="1"/>
  <c r="AV83" i="1"/>
  <c r="AX83" i="1" s="1"/>
  <c r="D182" i="4" s="1"/>
  <c r="AV68" i="1"/>
  <c r="AX68" i="1" s="1"/>
  <c r="AV67" i="1"/>
  <c r="AX67" i="1" s="1"/>
  <c r="D29" i="4" s="1"/>
  <c r="AX61" i="1"/>
  <c r="D160" i="4" s="1"/>
  <c r="AV61" i="1"/>
  <c r="AV43" i="1"/>
  <c r="AX43" i="1" s="1"/>
  <c r="D124" i="4" s="1"/>
  <c r="AV41" i="1"/>
  <c r="AX41" i="1" s="1"/>
  <c r="AV40" i="1"/>
  <c r="AX40" i="1" s="1"/>
  <c r="AV39" i="1"/>
  <c r="AX39" i="1" s="1"/>
  <c r="D101" i="4" s="1"/>
  <c r="AX38" i="1"/>
  <c r="D93" i="4" s="1"/>
  <c r="AV38" i="1"/>
  <c r="AV11" i="1"/>
  <c r="AX11" i="1" s="1"/>
  <c r="D23" i="4" s="1"/>
  <c r="D173" i="4"/>
  <c r="C173" i="4"/>
  <c r="D166" i="4"/>
  <c r="C166" i="4"/>
  <c r="D156" i="4"/>
  <c r="C156" i="4"/>
  <c r="D148" i="4"/>
  <c r="C148" i="4"/>
  <c r="D144" i="4"/>
  <c r="C144" i="4"/>
  <c r="D140" i="4"/>
  <c r="C140" i="4"/>
  <c r="D116" i="4"/>
  <c r="C116" i="4"/>
  <c r="D108" i="4"/>
  <c r="C108" i="4"/>
  <c r="D100" i="4"/>
  <c r="C100" i="4"/>
  <c r="D92" i="4"/>
  <c r="C92" i="4"/>
  <c r="D85" i="4"/>
  <c r="C85" i="4"/>
  <c r="D51" i="4"/>
  <c r="C51" i="4"/>
  <c r="D38" i="4"/>
  <c r="C38" i="4"/>
  <c r="D19" i="4"/>
  <c r="C19" i="4"/>
  <c r="B80" i="4"/>
  <c r="C80" i="4"/>
  <c r="C81" i="4"/>
  <c r="C82" i="4"/>
  <c r="C83" i="4"/>
  <c r="C84" i="4"/>
  <c r="B87" i="4"/>
  <c r="C87" i="4"/>
  <c r="C88" i="4"/>
  <c r="C89" i="4"/>
  <c r="C90" i="4"/>
  <c r="C91" i="4"/>
  <c r="B95" i="4"/>
  <c r="C95" i="4"/>
  <c r="C96" i="4"/>
  <c r="C97" i="4"/>
  <c r="C98" i="4"/>
  <c r="C99" i="4"/>
  <c r="D99" i="4"/>
  <c r="B103" i="4"/>
  <c r="C103" i="4"/>
  <c r="C104" i="4"/>
  <c r="C105" i="4"/>
  <c r="C106" i="4"/>
  <c r="C107" i="4"/>
  <c r="D107" i="4"/>
  <c r="B111" i="4"/>
  <c r="C111" i="4"/>
  <c r="C112" i="4"/>
  <c r="C113" i="4"/>
  <c r="C114" i="4"/>
  <c r="C115" i="4"/>
  <c r="B119" i="4"/>
  <c r="C119" i="4"/>
  <c r="C120" i="4"/>
  <c r="C121" i="4"/>
  <c r="C122" i="4"/>
  <c r="C123" i="4"/>
  <c r="B126" i="4"/>
  <c r="C126" i="4"/>
  <c r="B127" i="4"/>
  <c r="C127" i="4"/>
  <c r="B128" i="4"/>
  <c r="C128" i="4"/>
  <c r="B129" i="4"/>
  <c r="C129" i="4"/>
  <c r="B130" i="4"/>
  <c r="C130" i="4"/>
  <c r="B131" i="4"/>
  <c r="C131" i="4"/>
  <c r="B132" i="4"/>
  <c r="C132" i="4"/>
  <c r="B133" i="4"/>
  <c r="C133" i="4"/>
  <c r="C134" i="4"/>
  <c r="B136" i="4"/>
  <c r="C136" i="4"/>
  <c r="B138" i="4"/>
  <c r="C138" i="4"/>
  <c r="C139" i="4"/>
  <c r="B142" i="4"/>
  <c r="C142" i="4"/>
  <c r="C143" i="4"/>
  <c r="B146" i="4"/>
  <c r="C146" i="4"/>
  <c r="C147" i="4"/>
  <c r="B150" i="4"/>
  <c r="C150" i="4"/>
  <c r="D150" i="4"/>
  <c r="C151" i="4"/>
  <c r="C152" i="4"/>
  <c r="B154" i="4"/>
  <c r="C154" i="4"/>
  <c r="C155" i="4"/>
  <c r="B157" i="4"/>
  <c r="C157" i="4"/>
  <c r="B158" i="4"/>
  <c r="C158" i="4"/>
  <c r="B159" i="4"/>
  <c r="C159" i="4"/>
  <c r="B161" i="4"/>
  <c r="C161" i="4"/>
  <c r="B162" i="4"/>
  <c r="C162" i="4"/>
  <c r="B163" i="4"/>
  <c r="C163" i="4"/>
  <c r="B164" i="4"/>
  <c r="C164" i="4"/>
  <c r="B165" i="4"/>
  <c r="C165" i="4"/>
  <c r="B168" i="4"/>
  <c r="C168" i="4"/>
  <c r="B169" i="4"/>
  <c r="C169" i="4"/>
  <c r="B170" i="4"/>
  <c r="C170" i="4"/>
  <c r="B171" i="4"/>
  <c r="C171" i="4"/>
  <c r="B172" i="4"/>
  <c r="C172" i="4"/>
  <c r="B174" i="4"/>
  <c r="C174" i="4"/>
  <c r="B175" i="4"/>
  <c r="C175" i="4"/>
  <c r="B176" i="4"/>
  <c r="C176" i="4"/>
  <c r="C79" i="4"/>
  <c r="B78" i="4"/>
  <c r="C78" i="4"/>
  <c r="B73" i="4"/>
  <c r="C77" i="4"/>
  <c r="C76" i="4"/>
  <c r="C75" i="4"/>
  <c r="C74" i="4"/>
  <c r="C73" i="4"/>
  <c r="C52" i="4"/>
  <c r="C18" i="4"/>
  <c r="B18" i="4"/>
  <c r="C15" i="4"/>
  <c r="B15" i="4"/>
  <c r="B7" i="4"/>
  <c r="C7" i="4"/>
  <c r="B72" i="4"/>
  <c r="B71" i="4"/>
  <c r="C72" i="4"/>
  <c r="C71" i="4"/>
  <c r="B70" i="4"/>
  <c r="C70" i="4"/>
  <c r="B66" i="4"/>
  <c r="C64" i="4"/>
  <c r="C43" i="4"/>
  <c r="C69" i="4"/>
  <c r="C68" i="4"/>
  <c r="C67" i="4"/>
  <c r="C66" i="4"/>
  <c r="B61" i="4"/>
  <c r="C63" i="4"/>
  <c r="C62" i="4"/>
  <c r="C61" i="4"/>
  <c r="B59" i="4"/>
  <c r="C60" i="4"/>
  <c r="C59" i="4"/>
  <c r="B57" i="4"/>
  <c r="C58" i="4"/>
  <c r="C57" i="4"/>
  <c r="B55" i="4"/>
  <c r="C56" i="4"/>
  <c r="C55" i="4"/>
  <c r="B52" i="4"/>
  <c r="C54" i="4"/>
  <c r="C53" i="4"/>
  <c r="B48" i="4"/>
  <c r="C50" i="4"/>
  <c r="C49" i="4"/>
  <c r="C48" i="4"/>
  <c r="B46" i="4"/>
  <c r="C47" i="4"/>
  <c r="C46" i="4"/>
  <c r="B44" i="4"/>
  <c r="C45" i="4"/>
  <c r="C44" i="4"/>
  <c r="B41" i="4"/>
  <c r="C42" i="4"/>
  <c r="C41" i="4"/>
  <c r="B39" i="4"/>
  <c r="C40" i="4"/>
  <c r="C39" i="4"/>
  <c r="B34" i="4"/>
  <c r="C36" i="4"/>
  <c r="C35" i="4"/>
  <c r="C34" i="4"/>
  <c r="B30" i="4"/>
  <c r="C33" i="4"/>
  <c r="C32" i="4"/>
  <c r="C31" i="4"/>
  <c r="C30" i="4"/>
  <c r="B24" i="4"/>
  <c r="C28" i="4"/>
  <c r="C27" i="4"/>
  <c r="C26" i="4"/>
  <c r="C25" i="4"/>
  <c r="C24" i="4"/>
  <c r="B20" i="4"/>
  <c r="C22" i="4"/>
  <c r="C21" i="4"/>
  <c r="C20" i="4"/>
  <c r="B16" i="4"/>
  <c r="C17" i="4"/>
  <c r="C16" i="4"/>
  <c r="C12" i="4"/>
  <c r="B12" i="4"/>
  <c r="C14" i="4"/>
  <c r="C13" i="4"/>
  <c r="B10" i="4"/>
  <c r="C11" i="4"/>
  <c r="C10" i="4"/>
  <c r="B8" i="4"/>
  <c r="C9" i="4"/>
  <c r="C8" i="4"/>
  <c r="B5" i="4"/>
  <c r="C6" i="4"/>
  <c r="C5" i="4"/>
  <c r="B2" i="4"/>
  <c r="C4" i="4"/>
  <c r="C3" i="4"/>
  <c r="C2" i="4"/>
  <c r="AM29" i="1"/>
  <c r="D64" i="4" s="1"/>
  <c r="AM30" i="1"/>
  <c r="D69" i="4" s="1"/>
  <c r="AM37" i="1"/>
  <c r="D84" i="4" s="1"/>
  <c r="AM38" i="1"/>
  <c r="D91" i="4" s="1"/>
  <c r="AM39" i="1"/>
  <c r="AM40" i="1"/>
  <c r="AM41" i="1"/>
  <c r="D115" i="4" s="1"/>
  <c r="AM43" i="1"/>
  <c r="D123" i="4" s="1"/>
  <c r="AM51" i="1"/>
  <c r="D134" i="4" s="1"/>
  <c r="AM56" i="1"/>
  <c r="D152" i="4" s="1"/>
  <c r="AM76" i="1"/>
  <c r="D175" i="4" s="1"/>
  <c r="AM77" i="1"/>
  <c r="D176" i="4" s="1"/>
  <c r="AM20" i="1"/>
  <c r="D43" i="4" s="1"/>
  <c r="AH14" i="1"/>
  <c r="D28" i="4"/>
  <c r="AH60" i="1"/>
  <c r="D158" i="4" s="1"/>
  <c r="AH61" i="1"/>
  <c r="D159" i="4" s="1"/>
  <c r="AH62" i="1"/>
  <c r="D161" i="4" s="1"/>
  <c r="AH64" i="1"/>
  <c r="D162" i="4" s="1"/>
  <c r="AH65" i="1"/>
  <c r="D163" i="4" s="1"/>
  <c r="AH66" i="1"/>
  <c r="D164" i="4" s="1"/>
  <c r="AH68" i="1"/>
  <c r="D165" i="4" s="1"/>
  <c r="AH69" i="1"/>
  <c r="D168" i="4" s="1"/>
  <c r="AH70" i="1"/>
  <c r="D169" i="4" s="1"/>
  <c r="AH71" i="1"/>
  <c r="D170" i="4" s="1"/>
  <c r="AH72" i="1"/>
  <c r="D171" i="4" s="1"/>
  <c r="AH74" i="1"/>
  <c r="D172" i="4" s="1"/>
  <c r="AH75" i="1"/>
  <c r="D174" i="4" s="1"/>
  <c r="AH11" i="1"/>
  <c r="D22" i="4" s="1"/>
  <c r="AC11" i="1"/>
  <c r="D21" i="4"/>
  <c r="AC14" i="1"/>
  <c r="D27" i="4" s="1"/>
  <c r="AC15" i="1"/>
  <c r="D33" i="4" s="1"/>
  <c r="AC16" i="1"/>
  <c r="D36" i="4" s="1"/>
  <c r="AC24" i="1"/>
  <c r="D54" i="4" s="1"/>
  <c r="AC35" i="1"/>
  <c r="D77" i="4" s="1"/>
  <c r="AC37" i="1"/>
  <c r="D83" i="4" s="1"/>
  <c r="AC38" i="1"/>
  <c r="D90" i="4" s="1"/>
  <c r="AC39" i="1"/>
  <c r="D98" i="4" s="1"/>
  <c r="AC40" i="1"/>
  <c r="D106" i="4" s="1"/>
  <c r="AC41" i="1"/>
  <c r="D114" i="4" s="1"/>
  <c r="AC43" i="1"/>
  <c r="D122" i="4" s="1"/>
  <c r="AC53" i="1"/>
  <c r="D139" i="4" s="1"/>
  <c r="AC54" i="1"/>
  <c r="D143" i="4" s="1"/>
  <c r="AC55" i="1"/>
  <c r="D147" i="4" s="1"/>
  <c r="AC56" i="1"/>
  <c r="D151" i="4" s="1"/>
  <c r="AC57" i="1"/>
  <c r="D155" i="4" s="1"/>
  <c r="AC58" i="1"/>
  <c r="D157" i="4" s="1"/>
  <c r="AC2" i="1"/>
  <c r="D4" i="4"/>
  <c r="X14" i="1"/>
  <c r="D26" i="4" s="1"/>
  <c r="X15" i="1"/>
  <c r="D32" i="4"/>
  <c r="X29" i="1"/>
  <c r="D63" i="4" s="1"/>
  <c r="X30" i="1"/>
  <c r="D68" i="4" s="1"/>
  <c r="X35" i="1"/>
  <c r="D76" i="4" s="1"/>
  <c r="X37" i="1"/>
  <c r="D82" i="4" s="1"/>
  <c r="X38" i="1"/>
  <c r="D89" i="4" s="1"/>
  <c r="X39" i="1"/>
  <c r="D97" i="4" s="1"/>
  <c r="X40" i="1"/>
  <c r="D105" i="4" s="1"/>
  <c r="X41" i="1"/>
  <c r="D113" i="4" s="1"/>
  <c r="X43" i="1"/>
  <c r="D121" i="4" s="1"/>
  <c r="X51" i="1"/>
  <c r="D133" i="4" s="1"/>
  <c r="X52" i="1"/>
  <c r="D136" i="4" s="1"/>
  <c r="X53" i="1"/>
  <c r="D138" i="4" s="1"/>
  <c r="X54" i="1"/>
  <c r="D142" i="4" s="1"/>
  <c r="X55" i="1"/>
  <c r="D146" i="4" s="1"/>
  <c r="X56" i="1"/>
  <c r="X57" i="1"/>
  <c r="D154" i="4" s="1"/>
  <c r="X7" i="1"/>
  <c r="D14" i="4" s="1"/>
  <c r="S3" i="1"/>
  <c r="D6" i="4" s="1"/>
  <c r="S5" i="1"/>
  <c r="D9" i="4" s="1"/>
  <c r="S6" i="1"/>
  <c r="D11" i="4" s="1"/>
  <c r="S9" i="1"/>
  <c r="D17" i="4" s="1"/>
  <c r="S15" i="1"/>
  <c r="D31" i="4" s="1"/>
  <c r="S19" i="1"/>
  <c r="D42" i="4" s="1"/>
  <c r="S20" i="1"/>
  <c r="S21" i="1"/>
  <c r="D45" i="4" s="1"/>
  <c r="S22" i="1"/>
  <c r="D47" i="4" s="1"/>
  <c r="S23" i="1"/>
  <c r="D50" i="4"/>
  <c r="S24" i="1"/>
  <c r="D53" i="4" s="1"/>
  <c r="S25" i="1"/>
  <c r="D56" i="4"/>
  <c r="S27" i="1"/>
  <c r="D58" i="4" s="1"/>
  <c r="S28" i="1"/>
  <c r="D60" i="4"/>
  <c r="S29" i="1"/>
  <c r="D62" i="4" s="1"/>
  <c r="S30" i="1"/>
  <c r="D67" i="4"/>
  <c r="S35" i="1"/>
  <c r="D75" i="4" s="1"/>
  <c r="S36" i="1"/>
  <c r="D79" i="4" s="1"/>
  <c r="S37" i="1"/>
  <c r="D81" i="4" s="1"/>
  <c r="S38" i="1"/>
  <c r="D88" i="4" s="1"/>
  <c r="S39" i="1"/>
  <c r="D96" i="4" s="1"/>
  <c r="S40" i="1"/>
  <c r="D104" i="4" s="1"/>
  <c r="S41" i="1"/>
  <c r="D112" i="4" s="1"/>
  <c r="S42" i="1"/>
  <c r="S43" i="1"/>
  <c r="D120" i="4" s="1"/>
  <c r="S44" i="1"/>
  <c r="D126" i="4" s="1"/>
  <c r="S45" i="1"/>
  <c r="D127" i="4" s="1"/>
  <c r="S46" i="1"/>
  <c r="D128" i="4" s="1"/>
  <c r="S47" i="1"/>
  <c r="D129" i="4" s="1"/>
  <c r="S48" i="1"/>
  <c r="D130" i="4" s="1"/>
  <c r="S49" i="1"/>
  <c r="D131" i="4" s="1"/>
  <c r="S50" i="1"/>
  <c r="D132" i="4" s="1"/>
  <c r="S2" i="1"/>
  <c r="D3" i="4" s="1"/>
  <c r="N14" i="1"/>
  <c r="D25" i="4" s="1"/>
  <c r="N15" i="1"/>
  <c r="D30" i="4" s="1"/>
  <c r="N16" i="1"/>
  <c r="D35" i="4" s="1"/>
  <c r="N21" i="1"/>
  <c r="N23" i="1"/>
  <c r="D49" i="4" s="1"/>
  <c r="N24" i="1"/>
  <c r="D52" i="4" s="1"/>
  <c r="N30" i="1"/>
  <c r="N35" i="1"/>
  <c r="D74" i="4" s="1"/>
  <c r="N36" i="1"/>
  <c r="D78" i="4"/>
  <c r="N37" i="1"/>
  <c r="D80" i="4" s="1"/>
  <c r="N38" i="1"/>
  <c r="D87" i="4" s="1"/>
  <c r="N39" i="1"/>
  <c r="D95" i="4" s="1"/>
  <c r="N40" i="1"/>
  <c r="D103" i="4" s="1"/>
  <c r="N41" i="1"/>
  <c r="D111" i="4" s="1"/>
  <c r="N43" i="1"/>
  <c r="D119" i="4" s="1"/>
  <c r="N7" i="1"/>
  <c r="D13" i="4"/>
  <c r="I3" i="1"/>
  <c r="D5" i="4" s="1"/>
  <c r="I4" i="1"/>
  <c r="D7" i="4"/>
  <c r="I5" i="1"/>
  <c r="D8" i="4" s="1"/>
  <c r="I6" i="1"/>
  <c r="D10" i="4"/>
  <c r="I7" i="1"/>
  <c r="D12" i="4" s="1"/>
  <c r="I8" i="1"/>
  <c r="D15" i="4"/>
  <c r="I9" i="1"/>
  <c r="D16" i="4" s="1"/>
  <c r="I10" i="1"/>
  <c r="D18" i="4" s="1"/>
  <c r="I11" i="1"/>
  <c r="D20" i="4" s="1"/>
  <c r="I14" i="1"/>
  <c r="D24" i="4" s="1"/>
  <c r="I16" i="1"/>
  <c r="D34" i="4" s="1"/>
  <c r="I19" i="1"/>
  <c r="D39" i="4"/>
  <c r="I20" i="1"/>
  <c r="D41" i="4" s="1"/>
  <c r="I21" i="1"/>
  <c r="D44" i="4" s="1"/>
  <c r="I22" i="1"/>
  <c r="D46" i="4" s="1"/>
  <c r="I23" i="1"/>
  <c r="D48" i="4"/>
  <c r="I25" i="1"/>
  <c r="D55" i="4" s="1"/>
  <c r="I26" i="1"/>
  <c r="I27" i="1"/>
  <c r="D57" i="4" s="1"/>
  <c r="I28" i="1"/>
  <c r="D59" i="4" s="1"/>
  <c r="I29" i="1"/>
  <c r="D61" i="4" s="1"/>
  <c r="I30" i="1"/>
  <c r="D66" i="4" s="1"/>
  <c r="I32" i="1"/>
  <c r="D70" i="4" s="1"/>
  <c r="I33" i="1"/>
  <c r="D71" i="4" s="1"/>
  <c r="I34" i="1"/>
  <c r="D72" i="4" s="1"/>
  <c r="I35" i="1"/>
  <c r="D73" i="4" s="1"/>
  <c r="I2" i="1"/>
  <c r="D2" i="4" s="1"/>
  <c r="D40" i="4" l="1"/>
</calcChain>
</file>

<file path=xl/sharedStrings.xml><?xml version="1.0" encoding="utf-8"?>
<sst xmlns="http://schemas.openxmlformats.org/spreadsheetml/2006/main" count="517" uniqueCount="145">
  <si>
    <t>PREDIO _ POZO</t>
  </si>
  <si>
    <t>y(N-S)</t>
  </si>
  <si>
    <t>x(E-W)</t>
  </si>
  <si>
    <t>El Cambio 1</t>
  </si>
  <si>
    <t>El Cambio 2</t>
  </si>
  <si>
    <t>El Centro 3</t>
  </si>
  <si>
    <t>El Centro 4</t>
  </si>
  <si>
    <t>El Santuario</t>
  </si>
  <si>
    <t>El Juguete 1</t>
  </si>
  <si>
    <t>El Juguete 2</t>
  </si>
  <si>
    <t>Industrias Ardicar</t>
  </si>
  <si>
    <t>Palmas del Cesar</t>
  </si>
  <si>
    <t>Lacteos Buturama</t>
  </si>
  <si>
    <t>Villa Yale</t>
  </si>
  <si>
    <t>Palmas Oleaginosas de Casacará Pozo fábrica</t>
  </si>
  <si>
    <t>La Cartuja Pozo 3</t>
  </si>
  <si>
    <t>La Cartuja Pozo 2</t>
  </si>
  <si>
    <t>La Cartuja Pozo 4</t>
  </si>
  <si>
    <t>La Cartuja Pozo 1</t>
  </si>
  <si>
    <t>Los Alacranes</t>
  </si>
  <si>
    <t>Centro de Investigación Motilonia Agustín Codazzi</t>
  </si>
  <si>
    <t>Las Flores _ Oleoflores Pozo C_8_1</t>
  </si>
  <si>
    <t>Las Flores _ Oleoflores Pozo D_8_1</t>
  </si>
  <si>
    <t>Las Flores _ Oleoflores Pozo B_10</t>
  </si>
  <si>
    <t>Las Flores _ Oleoflores Pozo C_6_1</t>
  </si>
  <si>
    <t>Suhares _ B_1</t>
  </si>
  <si>
    <t>Suhares _ B_2</t>
  </si>
  <si>
    <t>El Carmen _Pozo 2</t>
  </si>
  <si>
    <t>El Carmen _Pozo 4</t>
  </si>
  <si>
    <t>El Carmen _Pozo 5</t>
  </si>
  <si>
    <t>El Carmen _Pozo 6</t>
  </si>
  <si>
    <t>Sinamaica</t>
  </si>
  <si>
    <t>Hora</t>
  </si>
  <si>
    <t>H m</t>
  </si>
  <si>
    <t>Palmas Oleaginosas de Casacará Pozo Lote A-1</t>
  </si>
  <si>
    <t>Balsamera</t>
  </si>
  <si>
    <t>Piezómetro 1</t>
  </si>
  <si>
    <t>Piezómetro 2</t>
  </si>
  <si>
    <t>Piezómetro 3</t>
  </si>
  <si>
    <t>Piezómetro 4</t>
  </si>
  <si>
    <t>Piezómetro 5</t>
  </si>
  <si>
    <t>Piezómetro 6</t>
  </si>
  <si>
    <t>Piezómetro 7</t>
  </si>
  <si>
    <t>Fecha</t>
  </si>
  <si>
    <t>NE_m</t>
  </si>
  <si>
    <t>H_m</t>
  </si>
  <si>
    <t>Las Flores _ Oleoflores Pozo C_8_2</t>
  </si>
  <si>
    <t>Las Flores _ Oleoflores Pozo C_8_3</t>
  </si>
  <si>
    <t>Las Flores _ Oleoflores Pozo D_5_1</t>
  </si>
  <si>
    <t>Las Flores _ Oleoflores Pozo D_5_2</t>
  </si>
  <si>
    <t>Las Flores _ Oleoflores Pozo D_5_3</t>
  </si>
  <si>
    <t>Las Flores _ Oleoflores Pozo E_6_1</t>
  </si>
  <si>
    <t>Las flores _ Oleoflores Pozo C_7</t>
  </si>
  <si>
    <t>EDS LOS TOCAYOS</t>
  </si>
  <si>
    <t>Agrotropical</t>
  </si>
  <si>
    <t>Nuevo Mundo</t>
  </si>
  <si>
    <t>Piezómetro 28 Drummond</t>
  </si>
  <si>
    <t>Piezómetro 29 Drummond</t>
  </si>
  <si>
    <t>Hacienda Santa Ana</t>
  </si>
  <si>
    <t>Karseisa</t>
  </si>
  <si>
    <t>Balsamera - pozo nuevo</t>
  </si>
  <si>
    <t>Agrotropical - Manantial</t>
  </si>
  <si>
    <t>ND_m</t>
  </si>
  <si>
    <t xml:space="preserve">PARADOR LA CABAÑA - </t>
  </si>
  <si>
    <t>EDS EL ENCANTO</t>
  </si>
  <si>
    <t>LACTEOS BUTURAMA</t>
  </si>
  <si>
    <t>LA ESPERANZA</t>
  </si>
  <si>
    <t>TERMINAL DE TRANSPORTE DE AGUACHICA</t>
  </si>
  <si>
    <t>LOS ACHOTES</t>
  </si>
  <si>
    <t>EDS LOS LAGOS PITS</t>
  </si>
  <si>
    <t>LAS DELICIAS</t>
  </si>
  <si>
    <t>EDS BESOTE</t>
  </si>
  <si>
    <t>VILLA RICARDO</t>
  </si>
  <si>
    <t>EDS EL NEVADO</t>
  </si>
  <si>
    <t>Fecha de visita</t>
  </si>
  <si>
    <t>Nivel dinámico m</t>
  </si>
  <si>
    <t>AGROINCE LTDA Y CIA S en C - LOTE 2 PARAISO 2 - POZO 1</t>
  </si>
  <si>
    <t xml:space="preserve">EDA LA PAJUILA </t>
  </si>
  <si>
    <t xml:space="preserve">FINCA HOLANDA </t>
  </si>
  <si>
    <t>pH</t>
  </si>
  <si>
    <t>Redox mv</t>
  </si>
  <si>
    <t>T C</t>
  </si>
  <si>
    <t>CE us_cm</t>
  </si>
  <si>
    <t>STD mg_lt</t>
  </si>
  <si>
    <t>Salinidad ppt</t>
  </si>
  <si>
    <t>Resistividad electrica ohm_cm</t>
  </si>
  <si>
    <t>27,4/29,7</t>
  </si>
  <si>
    <t>Temperatura C</t>
  </si>
  <si>
    <t>EDS JLT SAN ALBERTO</t>
  </si>
  <si>
    <t xml:space="preserve">EDS JLT SAN ALBERTO </t>
  </si>
  <si>
    <t>AGROINCE -  LOTE 2 PARAISO 2</t>
  </si>
  <si>
    <t>6.95</t>
  </si>
  <si>
    <t>CELTA AVIACIÓN AGRÍCOLA - POZO 1</t>
  </si>
  <si>
    <t>30.7</t>
  </si>
  <si>
    <t>Object_id</t>
  </si>
  <si>
    <t>ND_m_terreno_2015_nov</t>
  </si>
  <si>
    <t>ND_m_terreno_2017_dic</t>
  </si>
  <si>
    <t>ND_m_terreno_2018_may</t>
  </si>
  <si>
    <t>ND_m_terreno_2019_oct</t>
  </si>
  <si>
    <t>N_m_terr_2015_nov</t>
  </si>
  <si>
    <t>N_m_terr_2016_nov</t>
  </si>
  <si>
    <t>N_m_terr_2017_jun</t>
  </si>
  <si>
    <t>N_m_terr_2017_nov</t>
  </si>
  <si>
    <t>N_m_terr_2017_dic</t>
  </si>
  <si>
    <t>N_m_terr_2018_may</t>
  </si>
  <si>
    <t>N_m_terr_2019_oct</t>
  </si>
  <si>
    <t>Pozo</t>
  </si>
  <si>
    <t>Las Flores _ Oleoflores Pozo C_7</t>
  </si>
  <si>
    <t>SOLAM SAS 1 POZO</t>
  </si>
  <si>
    <t>SOLAM SAS 2 PIEZOM 1</t>
  </si>
  <si>
    <t>SOLAM SAS 3 PIEZOM 2</t>
  </si>
  <si>
    <t>Palmas Oleaginosas de Casacará Pozo Lote C-1</t>
  </si>
  <si>
    <t>N_m_terr_2020</t>
  </si>
  <si>
    <t>EDS AMEDRUM</t>
  </si>
  <si>
    <t>Estación férrea corregimiento de La Estación</t>
  </si>
  <si>
    <t>Finca de Álvaro Donado</t>
  </si>
  <si>
    <t>Parlamento</t>
  </si>
  <si>
    <t>TDS_mg_lt</t>
  </si>
  <si>
    <t>Redox_mv</t>
  </si>
  <si>
    <t>Salinidad_ppt</t>
  </si>
  <si>
    <t>Resistividad_ohm_cm</t>
  </si>
  <si>
    <t>CONDUCTIVIDAD uS_cm</t>
  </si>
  <si>
    <t>TEMPERATURA C</t>
  </si>
  <si>
    <t>Finca Garzón</t>
  </si>
  <si>
    <t>Palmas del Cesar _ Finca Labrador</t>
  </si>
  <si>
    <t>Palmas del Cesar _ Finca El Progreso</t>
  </si>
  <si>
    <t>Finca Belén</t>
  </si>
  <si>
    <t>OD_mg_lt</t>
  </si>
  <si>
    <t>ID</t>
  </si>
  <si>
    <t>y_NS</t>
  </si>
  <si>
    <t>x_EW</t>
  </si>
  <si>
    <t>Lectura 2022</t>
  </si>
  <si>
    <t>N_m_terr_2022</t>
  </si>
  <si>
    <t>20 minutos de bombeo</t>
  </si>
  <si>
    <t>ND_m_terreno_2022_nov</t>
  </si>
  <si>
    <t>Corrección por cinta</t>
  </si>
  <si>
    <t>N_m_terr_2023</t>
  </si>
  <si>
    <t>Lectura 2023</t>
  </si>
  <si>
    <t>Palmagro S.A.</t>
  </si>
  <si>
    <t>ver calidad</t>
  </si>
  <si>
    <t>ND_m_terreno_2023_ago</t>
  </si>
  <si>
    <t>no pudo medirse</t>
  </si>
  <si>
    <t>Agrotropical - COLAGROFORESTAL</t>
  </si>
  <si>
    <t>Agrotropical - COLAGROFORESTAL - Manantial</t>
  </si>
  <si>
    <t>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</si>
</sst>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h:mm;@"/>
    <numFmt numFmtId="165" formatCode="0.000"/>
    <numFmt numFmtId="166" formatCode="h:mm:ss;@"/>
    <numFmt numFmtId="167" formatCode="dd/mm/yyyy;@"/>
    <numFmt numFmtId="168" formatCode="dd\-mm\-yy;@"/>
    <numFmt numFmtId="169" formatCode="yyyy\-mm\-dd;@"/>
    <numFmt numFmtId="170" formatCode="0.0"/>
    <numFmt numFmtId="171" formatCode="[$-409]d\-mmm\-yy;@"/>
    <numFmt numFmtId="172" formatCode="[$-F400]h:mm:ss\ AM/PM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169" fontId="3" fillId="0" borderId="0" xfId="0" applyNumberFormat="1" applyFont="1"/>
    <xf numFmtId="168" fontId="3" fillId="0" borderId="0" xfId="0" applyNumberFormat="1" applyFont="1"/>
    <xf numFmtId="171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0" applyFont="1"/>
    <xf numFmtId="169" fontId="4" fillId="0" borderId="0" xfId="0" applyNumberFormat="1" applyFont="1"/>
    <xf numFmtId="0" fontId="4" fillId="0" borderId="0" xfId="0" applyFont="1" applyAlignment="1">
      <alignment horizontal="left"/>
    </xf>
    <xf numFmtId="16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169" fontId="4" fillId="3" borderId="1" xfId="0" applyNumberFormat="1" applyFont="1" applyFill="1" applyBorder="1" applyAlignment="1">
      <alignment horizontal="left"/>
    </xf>
    <xf numFmtId="169" fontId="4" fillId="4" borderId="1" xfId="0" applyNumberFormat="1" applyFont="1" applyFill="1" applyBorder="1" applyAlignment="1">
      <alignment horizontal="left"/>
    </xf>
    <xf numFmtId="166" fontId="4" fillId="4" borderId="1" xfId="0" applyNumberFormat="1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169" fontId="4" fillId="5" borderId="1" xfId="0" applyNumberFormat="1" applyFont="1" applyFill="1" applyBorder="1" applyAlignment="1">
      <alignment horizontal="left"/>
    </xf>
    <xf numFmtId="169" fontId="4" fillId="6" borderId="1" xfId="0" applyNumberFormat="1" applyFont="1" applyFill="1" applyBorder="1" applyAlignment="1">
      <alignment horizontal="left"/>
    </xf>
    <xf numFmtId="166" fontId="4" fillId="6" borderId="1" xfId="0" applyNumberFormat="1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166" fontId="4" fillId="5" borderId="1" xfId="0" applyNumberFormat="1" applyFont="1" applyFill="1" applyBorder="1" applyAlignment="1">
      <alignment horizontal="left"/>
    </xf>
    <xf numFmtId="165" fontId="4" fillId="5" borderId="1" xfId="0" applyNumberFormat="1" applyFont="1" applyFill="1" applyBorder="1" applyAlignment="1">
      <alignment horizontal="left"/>
    </xf>
    <xf numFmtId="172" fontId="4" fillId="4" borderId="1" xfId="0" applyNumberFormat="1" applyFont="1" applyFill="1" applyBorder="1"/>
    <xf numFmtId="0" fontId="4" fillId="4" borderId="1" xfId="0" applyFont="1" applyFill="1" applyBorder="1"/>
    <xf numFmtId="167" fontId="4" fillId="4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71" fontId="0" fillId="0" borderId="1" xfId="0" applyNumberFormat="1" applyBorder="1"/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8" fontId="4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8" fontId="4" fillId="0" borderId="0" xfId="0" applyNumberFormat="1" applyFont="1" applyAlignment="1">
      <alignment horizontal="left"/>
    </xf>
    <xf numFmtId="0" fontId="6" fillId="0" borderId="0" xfId="0" applyFont="1"/>
    <xf numFmtId="2" fontId="5" fillId="0" borderId="0" xfId="0" applyNumberFormat="1" applyFont="1"/>
    <xf numFmtId="168" fontId="5" fillId="0" borderId="0" xfId="0" applyNumberFormat="1" applyFont="1"/>
    <xf numFmtId="0" fontId="4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168" fontId="4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20" fontId="4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/>
    <xf numFmtId="0" fontId="4" fillId="0" borderId="0" xfId="0" applyFont="1" applyAlignment="1"/>
    <xf numFmtId="169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/>
    <xf numFmtId="168" fontId="3" fillId="9" borderId="1" xfId="0" applyNumberFormat="1" applyFont="1" applyFill="1" applyBorder="1" applyAlignment="1">
      <alignment wrapText="1"/>
    </xf>
    <xf numFmtId="165" fontId="3" fillId="9" borderId="1" xfId="0" applyNumberFormat="1" applyFont="1" applyFill="1" applyBorder="1" applyAlignment="1">
      <alignment wrapText="1"/>
    </xf>
    <xf numFmtId="168" fontId="3" fillId="9" borderId="1" xfId="0" applyNumberFormat="1" applyFont="1" applyFill="1" applyBorder="1"/>
    <xf numFmtId="0" fontId="3" fillId="9" borderId="1" xfId="0" applyFont="1" applyFill="1" applyBorder="1"/>
    <xf numFmtId="20" fontId="3" fillId="9" borderId="1" xfId="0" applyNumberFormat="1" applyFont="1" applyFill="1" applyBorder="1"/>
    <xf numFmtId="168" fontId="3" fillId="10" borderId="1" xfId="0" applyNumberFormat="1" applyFont="1" applyFill="1" applyBorder="1" applyAlignment="1">
      <alignment wrapText="1"/>
    </xf>
    <xf numFmtId="165" fontId="3" fillId="10" borderId="1" xfId="0" applyNumberFormat="1" applyFont="1" applyFill="1" applyBorder="1" applyAlignment="1">
      <alignment wrapText="1"/>
    </xf>
    <xf numFmtId="168" fontId="3" fillId="10" borderId="1" xfId="0" applyNumberFormat="1" applyFont="1" applyFill="1" applyBorder="1"/>
    <xf numFmtId="0" fontId="3" fillId="10" borderId="1" xfId="0" applyFont="1" applyFill="1" applyBorder="1"/>
    <xf numFmtId="165" fontId="3" fillId="11" borderId="1" xfId="0" applyNumberFormat="1" applyFont="1" applyFill="1" applyBorder="1" applyAlignment="1">
      <alignment wrapText="1"/>
    </xf>
    <xf numFmtId="169" fontId="3" fillId="11" borderId="1" xfId="0" applyNumberFormat="1" applyFont="1" applyFill="1" applyBorder="1"/>
    <xf numFmtId="0" fontId="3" fillId="11" borderId="1" xfId="0" applyFont="1" applyFill="1" applyBorder="1"/>
    <xf numFmtId="169" fontId="6" fillId="11" borderId="1" xfId="0" applyNumberFormat="1" applyFont="1" applyFill="1" applyBorder="1"/>
    <xf numFmtId="0" fontId="6" fillId="11" borderId="1" xfId="0" applyFont="1" applyFill="1" applyBorder="1"/>
    <xf numFmtId="165" fontId="3" fillId="12" borderId="1" xfId="0" applyNumberFormat="1" applyFont="1" applyFill="1" applyBorder="1" applyAlignment="1">
      <alignment wrapText="1"/>
    </xf>
    <xf numFmtId="169" fontId="3" fillId="12" borderId="1" xfId="0" applyNumberFormat="1" applyFont="1" applyFill="1" applyBorder="1"/>
    <xf numFmtId="0" fontId="3" fillId="12" borderId="1" xfId="0" applyFont="1" applyFill="1" applyBorder="1"/>
    <xf numFmtId="169" fontId="6" fillId="12" borderId="1" xfId="0" applyNumberFormat="1" applyFont="1" applyFill="1" applyBorder="1"/>
    <xf numFmtId="0" fontId="6" fillId="12" borderId="1" xfId="0" applyFont="1" applyFill="1" applyBorder="1"/>
    <xf numFmtId="165" fontId="3" fillId="4" borderId="1" xfId="0" applyNumberFormat="1" applyFont="1" applyFill="1" applyBorder="1" applyAlignment="1">
      <alignment wrapText="1"/>
    </xf>
    <xf numFmtId="0" fontId="3" fillId="4" borderId="1" xfId="0" applyFont="1" applyFill="1" applyBorder="1"/>
    <xf numFmtId="168" fontId="3" fillId="4" borderId="1" xfId="0" applyNumberFormat="1" applyFont="1" applyFill="1" applyBorder="1"/>
    <xf numFmtId="166" fontId="3" fillId="4" borderId="1" xfId="0" applyNumberFormat="1" applyFont="1" applyFill="1" applyBorder="1"/>
    <xf numFmtId="165" fontId="3" fillId="4" borderId="1" xfId="0" applyNumberFormat="1" applyFont="1" applyFill="1" applyBorder="1"/>
    <xf numFmtId="167" fontId="3" fillId="4" borderId="1" xfId="0" applyNumberFormat="1" applyFont="1" applyFill="1" applyBorder="1"/>
    <xf numFmtId="2" fontId="3" fillId="4" borderId="1" xfId="0" applyNumberFormat="1" applyFont="1" applyFill="1" applyBorder="1"/>
    <xf numFmtId="167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13" borderId="1" xfId="0" applyFont="1" applyFill="1" applyBorder="1" applyAlignment="1">
      <alignment wrapText="1"/>
    </xf>
    <xf numFmtId="164" fontId="3" fillId="13" borderId="1" xfId="0" applyNumberFormat="1" applyFont="1" applyFill="1" applyBorder="1" applyAlignment="1">
      <alignment wrapText="1"/>
    </xf>
    <xf numFmtId="165" fontId="3" fillId="13" borderId="1" xfId="0" applyNumberFormat="1" applyFont="1" applyFill="1" applyBorder="1" applyAlignment="1">
      <alignment wrapText="1"/>
    </xf>
    <xf numFmtId="15" fontId="3" fillId="13" borderId="1" xfId="0" applyNumberFormat="1" applyFont="1" applyFill="1" applyBorder="1"/>
    <xf numFmtId="164" fontId="3" fillId="13" borderId="1" xfId="0" applyNumberFormat="1" applyFont="1" applyFill="1" applyBorder="1"/>
    <xf numFmtId="165" fontId="3" fillId="13" borderId="1" xfId="0" applyNumberFormat="1" applyFont="1" applyFill="1" applyBorder="1"/>
    <xf numFmtId="0" fontId="3" fillId="13" borderId="1" xfId="0" applyFont="1" applyFill="1" applyBorder="1"/>
    <xf numFmtId="0" fontId="6" fillId="13" borderId="1" xfId="0" applyFont="1" applyFill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left"/>
    </xf>
    <xf numFmtId="2" fontId="5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5" fontId="4" fillId="0" borderId="1" xfId="0" applyNumberFormat="1" applyFont="1" applyBorder="1"/>
    <xf numFmtId="2" fontId="4" fillId="0" borderId="1" xfId="0" applyNumberFormat="1" applyFont="1" applyBorder="1"/>
    <xf numFmtId="168" fontId="4" fillId="0" borderId="1" xfId="0" applyNumberFormat="1" applyFont="1" applyBorder="1"/>
    <xf numFmtId="169" fontId="4" fillId="0" borderId="1" xfId="0" applyNumberFormat="1" applyFont="1" applyBorder="1"/>
    <xf numFmtId="168" fontId="5" fillId="0" borderId="1" xfId="0" applyNumberFormat="1" applyFont="1" applyBorder="1"/>
    <xf numFmtId="167" fontId="4" fillId="0" borderId="1" xfId="0" applyNumberFormat="1" applyFont="1" applyBorder="1"/>
    <xf numFmtId="165" fontId="4" fillId="0" borderId="1" xfId="0" applyNumberFormat="1" applyFont="1" applyBorder="1"/>
    <xf numFmtId="1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3E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1.8749295735938767E-2"/>
          <c:y val="2.4839262113512405E-2"/>
          <c:w val="0.88989911846752145"/>
          <c:h val="0.970832132685541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'Graficas niveles estáticos'!$B$2</c:f>
              <c:strCache>
                <c:ptCount val="1"/>
                <c:pt idx="0">
                  <c:v>El Cambio 1</c:v>
                </c:pt>
              </c:strCache>
            </c:strRef>
          </c:tx>
          <c:xVal>
            <c:numRef>
              <c:f>'Graficas niveles estáticos'!$C$2:$C$4</c:f>
              <c:numCache>
                <c:formatCode>[$-409]d\-mmm\-yy;@</c:formatCode>
                <c:ptCount val="3"/>
                <c:pt idx="0">
                  <c:v>42327</c:v>
                </c:pt>
                <c:pt idx="1">
                  <c:v>42911</c:v>
                </c:pt>
                <c:pt idx="2">
                  <c:v>43090</c:v>
                </c:pt>
              </c:numCache>
            </c:numRef>
          </c:xVal>
          <c:yVal>
            <c:numRef>
              <c:f>'Graficas niveles estáticos'!$D$2:$D$4</c:f>
              <c:numCache>
                <c:formatCode>General</c:formatCode>
                <c:ptCount val="3"/>
                <c:pt idx="0">
                  <c:v>3.8149999999999999</c:v>
                </c:pt>
                <c:pt idx="1">
                  <c:v>3.4179999999999997</c:v>
                </c:pt>
                <c:pt idx="2">
                  <c:v>3.5670000000000002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02-41CE-86FA-6339869EFF19}"/>
            </c:ext>
          </c:extLst>
        </c:ser>
        <c:ser>
          <c:idx val="1"/>
          <c:order val="1"/>
          <c:tx>
            <c:strRef>
              <c:f>'Graficas niveles estáticos'!$B$5</c:f>
              <c:strCache>
                <c:ptCount val="1"/>
                <c:pt idx="0">
                  <c:v>El Cambio 2</c:v>
                </c:pt>
              </c:strCache>
            </c:strRef>
          </c:tx>
          <c:xVal>
            <c:numRef>
              <c:f>'Graficas niveles estáticos'!$C$5:$C$6</c:f>
              <c:numCache>
                <c:formatCode>[$-409]d\-mmm\-yy;@</c:formatCode>
                <c:ptCount val="2"/>
                <c:pt idx="0">
                  <c:v>42327</c:v>
                </c:pt>
                <c:pt idx="1">
                  <c:v>42911</c:v>
                </c:pt>
              </c:numCache>
            </c:numRef>
          </c:xVal>
          <c:yVal>
            <c:numRef>
              <c:f>'Graficas niveles estáticos'!$D$5:$D$6</c:f>
              <c:numCache>
                <c:formatCode>General</c:formatCode>
                <c:ptCount val="2"/>
                <c:pt idx="0">
                  <c:v>4.625</c:v>
                </c:pt>
                <c:pt idx="1">
                  <c:v>4.13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02-41CE-86FA-6339869EFF19}"/>
            </c:ext>
          </c:extLst>
        </c:ser>
        <c:ser>
          <c:idx val="25"/>
          <c:order val="2"/>
          <c:tx>
            <c:strRef>
              <c:f>'Graficas niveles estáticos'!$B$7</c:f>
              <c:strCache>
                <c:ptCount val="1"/>
                <c:pt idx="0">
                  <c:v>El Cambio 2</c:v>
                </c:pt>
              </c:strCache>
            </c:strRef>
          </c:tx>
          <c:xVal>
            <c:numRef>
              <c:f>'Graficas niveles estáticos'!$C$7</c:f>
              <c:numCache>
                <c:formatCode>[$-409]d\-mmm\-yy;@</c:formatCode>
                <c:ptCount val="1"/>
                <c:pt idx="0">
                  <c:v>42328</c:v>
                </c:pt>
              </c:numCache>
            </c:numRef>
          </c:xVal>
          <c:yVal>
            <c:numRef>
              <c:f>'Graficas niveles estáticos'!$D$7</c:f>
              <c:numCache>
                <c:formatCode>General</c:formatCode>
                <c:ptCount val="1"/>
                <c:pt idx="0">
                  <c:v>4.7250000000000005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02-41CE-86FA-6339869EFF19}"/>
            </c:ext>
          </c:extLst>
        </c:ser>
        <c:ser>
          <c:idx val="2"/>
          <c:order val="3"/>
          <c:tx>
            <c:strRef>
              <c:f>'Graficas niveles estáticos'!$B$30</c:f>
              <c:strCache>
                <c:ptCount val="1"/>
                <c:pt idx="0">
                  <c:v>Villa Yale</c:v>
                </c:pt>
              </c:strCache>
            </c:strRef>
          </c:tx>
          <c:xVal>
            <c:numRef>
              <c:f>'Graficas niveles estáticos'!$C$30:$C$33</c:f>
              <c:numCache>
                <c:formatCode>[$-409]d\-mmm\-yy;@</c:formatCode>
                <c:ptCount val="4"/>
                <c:pt idx="0">
                  <c:v>42698</c:v>
                </c:pt>
                <c:pt idx="1">
                  <c:v>42910</c:v>
                </c:pt>
                <c:pt idx="2">
                  <c:v>43062</c:v>
                </c:pt>
                <c:pt idx="3">
                  <c:v>43096</c:v>
                </c:pt>
              </c:numCache>
            </c:numRef>
          </c:xVal>
          <c:yVal>
            <c:numRef>
              <c:f>'Graficas niveles estáticos'!$D$30:$D$33</c:f>
              <c:numCache>
                <c:formatCode>General</c:formatCode>
                <c:ptCount val="4"/>
                <c:pt idx="0">
                  <c:v>13.43</c:v>
                </c:pt>
                <c:pt idx="1">
                  <c:v>12.526</c:v>
                </c:pt>
                <c:pt idx="2">
                  <c:v>9.1650000000000009</c:v>
                </c:pt>
                <c:pt idx="3">
                  <c:v>9.91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02-41CE-86FA-6339869EFF19}"/>
            </c:ext>
          </c:extLst>
        </c:ser>
        <c:ser>
          <c:idx val="3"/>
          <c:order val="4"/>
          <c:tx>
            <c:strRef>
              <c:f>'Graficas niveles estáticos'!$B$8</c:f>
              <c:strCache>
                <c:ptCount val="1"/>
                <c:pt idx="0">
                  <c:v>El Centro 3</c:v>
                </c:pt>
              </c:strCache>
            </c:strRef>
          </c:tx>
          <c:xVal>
            <c:numRef>
              <c:f>'Graficas niveles estáticos'!$C$8:$C$9</c:f>
              <c:numCache>
                <c:formatCode>[$-409]d\-mmm\-yy;@</c:formatCode>
                <c:ptCount val="2"/>
                <c:pt idx="0">
                  <c:v>42327</c:v>
                </c:pt>
                <c:pt idx="1">
                  <c:v>42911</c:v>
                </c:pt>
              </c:numCache>
            </c:numRef>
          </c:xVal>
          <c:yVal>
            <c:numRef>
              <c:f>'Graficas niveles estáticos'!$D$8:$D$9</c:f>
              <c:numCache>
                <c:formatCode>General</c:formatCode>
                <c:ptCount val="2"/>
                <c:pt idx="0">
                  <c:v>2.9319999999999999</c:v>
                </c:pt>
                <c:pt idx="1">
                  <c:v>2.508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02-41CE-86FA-6339869EFF19}"/>
            </c:ext>
          </c:extLst>
        </c:ser>
        <c:ser>
          <c:idx val="4"/>
          <c:order val="5"/>
          <c:tx>
            <c:strRef>
              <c:f>'Graficas niveles estáticos'!$B$10</c:f>
              <c:strCache>
                <c:ptCount val="1"/>
                <c:pt idx="0">
                  <c:v>El Centro 4</c:v>
                </c:pt>
              </c:strCache>
            </c:strRef>
          </c:tx>
          <c:xVal>
            <c:numRef>
              <c:f>'Graficas niveles estáticos'!$C$10:$C$11</c:f>
              <c:numCache>
                <c:formatCode>[$-409]d\-mmm\-yy;@</c:formatCode>
                <c:ptCount val="2"/>
                <c:pt idx="0">
                  <c:v>42327</c:v>
                </c:pt>
                <c:pt idx="1">
                  <c:v>42911</c:v>
                </c:pt>
              </c:numCache>
            </c:numRef>
          </c:xVal>
          <c:yVal>
            <c:numRef>
              <c:f>'Graficas niveles estáticos'!$D$10:$D$11</c:f>
              <c:numCache>
                <c:formatCode>General</c:formatCode>
                <c:ptCount val="2"/>
                <c:pt idx="0">
                  <c:v>3.7450000000000001</c:v>
                </c:pt>
                <c:pt idx="1">
                  <c:v>3.395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02-41CE-86FA-6339869EFF19}"/>
            </c:ext>
          </c:extLst>
        </c:ser>
        <c:ser>
          <c:idx val="5"/>
          <c:order val="6"/>
          <c:tx>
            <c:strRef>
              <c:f>'Graficas niveles estáticos'!$B$12</c:f>
              <c:strCache>
                <c:ptCount val="1"/>
                <c:pt idx="0">
                  <c:v>El Santuario</c:v>
                </c:pt>
              </c:strCache>
            </c:strRef>
          </c:tx>
          <c:xVal>
            <c:numRef>
              <c:f>'Graficas niveles estáticos'!$C$12:$C$14</c:f>
              <c:numCache>
                <c:formatCode>[$-409]d\-mmm\-yy;@</c:formatCode>
                <c:ptCount val="3"/>
                <c:pt idx="0">
                  <c:v>42327</c:v>
                </c:pt>
                <c:pt idx="1">
                  <c:v>42697</c:v>
                </c:pt>
                <c:pt idx="2">
                  <c:v>43067</c:v>
                </c:pt>
              </c:numCache>
            </c:numRef>
          </c:xVal>
          <c:yVal>
            <c:numRef>
              <c:f>'Graficas niveles estáticos'!$D$12:$D$14</c:f>
              <c:numCache>
                <c:formatCode>General</c:formatCode>
                <c:ptCount val="3"/>
                <c:pt idx="0">
                  <c:v>4.3449999999999998</c:v>
                </c:pt>
                <c:pt idx="1">
                  <c:v>3.23</c:v>
                </c:pt>
                <c:pt idx="2">
                  <c:v>3.4430000000000001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002-41CE-86FA-6339869EFF19}"/>
            </c:ext>
          </c:extLst>
        </c:ser>
        <c:ser>
          <c:idx val="26"/>
          <c:order val="7"/>
          <c:tx>
            <c:strRef>
              <c:f>'Graficas niveles estáticos'!$B$15</c:f>
              <c:strCache>
                <c:ptCount val="1"/>
                <c:pt idx="0">
                  <c:v>El Juguete 1</c:v>
                </c:pt>
              </c:strCache>
            </c:strRef>
          </c:tx>
          <c:xVal>
            <c:numRef>
              <c:f>'Graficas niveles estáticos'!$C$15</c:f>
              <c:numCache>
                <c:formatCode>[$-409]d\-mmm\-yy;@</c:formatCode>
                <c:ptCount val="1"/>
                <c:pt idx="0">
                  <c:v>42328</c:v>
                </c:pt>
              </c:numCache>
            </c:numRef>
          </c:xVal>
          <c:yVal>
            <c:numRef>
              <c:f>'Graficas niveles estáticos'!$D$15</c:f>
              <c:numCache>
                <c:formatCode>General</c:formatCode>
                <c:ptCount val="1"/>
                <c:pt idx="0">
                  <c:v>4.9800000000000004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002-41CE-86FA-6339869EFF19}"/>
            </c:ext>
          </c:extLst>
        </c:ser>
        <c:ser>
          <c:idx val="6"/>
          <c:order val="8"/>
          <c:tx>
            <c:strRef>
              <c:f>'Graficas niveles estáticos'!$B$16</c:f>
              <c:strCache>
                <c:ptCount val="1"/>
                <c:pt idx="0">
                  <c:v>El Juguete 2</c:v>
                </c:pt>
              </c:strCache>
            </c:strRef>
          </c:tx>
          <c:xVal>
            <c:numRef>
              <c:f>'Graficas niveles estáticos'!$C$16:$C$17</c:f>
              <c:numCache>
                <c:formatCode>[$-409]d\-mmm\-yy;@</c:formatCode>
                <c:ptCount val="2"/>
                <c:pt idx="0">
                  <c:v>42328</c:v>
                </c:pt>
                <c:pt idx="1">
                  <c:v>42912</c:v>
                </c:pt>
              </c:numCache>
            </c:numRef>
          </c:xVal>
          <c:yVal>
            <c:numRef>
              <c:f>'Graficas niveles estáticos'!$D$16:$D$17</c:f>
              <c:numCache>
                <c:formatCode>General</c:formatCode>
                <c:ptCount val="2"/>
                <c:pt idx="0">
                  <c:v>5.66</c:v>
                </c:pt>
                <c:pt idx="1">
                  <c:v>4.399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002-41CE-86FA-6339869EFF19}"/>
            </c:ext>
          </c:extLst>
        </c:ser>
        <c:ser>
          <c:idx val="27"/>
          <c:order val="9"/>
          <c:tx>
            <c:strRef>
              <c:f>'Graficas niveles estáticos'!$B$18</c:f>
              <c:strCache>
                <c:ptCount val="1"/>
                <c:pt idx="0">
                  <c:v>Industrias Ardicar</c:v>
                </c:pt>
              </c:strCache>
            </c:strRef>
          </c:tx>
          <c:xVal>
            <c:numRef>
              <c:f>'Graficas niveles estáticos'!$C$18:$C$19</c:f>
              <c:numCache>
                <c:formatCode>[$-409]d\-mmm\-yy;@</c:formatCode>
                <c:ptCount val="2"/>
                <c:pt idx="0">
                  <c:v>42329</c:v>
                </c:pt>
                <c:pt idx="1">
                  <c:v>44139</c:v>
                </c:pt>
              </c:numCache>
            </c:numRef>
          </c:xVal>
          <c:yVal>
            <c:numRef>
              <c:f>'Graficas niveles estáticos'!$D$18:$D$19</c:f>
              <c:numCache>
                <c:formatCode>General</c:formatCode>
                <c:ptCount val="2"/>
                <c:pt idx="0">
                  <c:v>5.3449999999999998</c:v>
                </c:pt>
                <c:pt idx="1">
                  <c:v>5.43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002-41CE-86FA-6339869EFF19}"/>
            </c:ext>
          </c:extLst>
        </c:ser>
        <c:ser>
          <c:idx val="7"/>
          <c:order val="10"/>
          <c:tx>
            <c:strRef>
              <c:f>'Graficas niveles estáticos'!$B$20</c:f>
              <c:strCache>
                <c:ptCount val="1"/>
                <c:pt idx="0">
                  <c:v>Palmas del Cesar</c:v>
                </c:pt>
              </c:strCache>
            </c:strRef>
          </c:tx>
          <c:xVal>
            <c:numRef>
              <c:f>'Graficas niveles estáticos'!$C$20:$C$23</c:f>
              <c:numCache>
                <c:formatCode>[$-409]d\-mmm\-yy;@</c:formatCode>
                <c:ptCount val="4"/>
                <c:pt idx="0">
                  <c:v>42329</c:v>
                </c:pt>
                <c:pt idx="1">
                  <c:v>43096</c:v>
                </c:pt>
                <c:pt idx="2">
                  <c:v>43250</c:v>
                </c:pt>
                <c:pt idx="3">
                  <c:v>44889</c:v>
                </c:pt>
              </c:numCache>
            </c:numRef>
          </c:xVal>
          <c:yVal>
            <c:numRef>
              <c:f>'Graficas niveles estáticos'!$D$20:$D$23</c:f>
              <c:numCache>
                <c:formatCode>General</c:formatCode>
                <c:ptCount val="4"/>
                <c:pt idx="0">
                  <c:v>2.3449999999999998</c:v>
                </c:pt>
                <c:pt idx="1">
                  <c:v>2.4580000000000002</c:v>
                </c:pt>
                <c:pt idx="2">
                  <c:v>2.04</c:v>
                </c:pt>
                <c:pt idx="3">
                  <c:v>2.39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002-41CE-86FA-6339869EFF19}"/>
            </c:ext>
          </c:extLst>
        </c:ser>
        <c:ser>
          <c:idx val="8"/>
          <c:order val="11"/>
          <c:tx>
            <c:strRef>
              <c:f>'Graficas niveles estáticos'!$B$24</c:f>
              <c:strCache>
                <c:ptCount val="1"/>
                <c:pt idx="0">
                  <c:v>Lacteos Buturama</c:v>
                </c:pt>
              </c:strCache>
            </c:strRef>
          </c:tx>
          <c:xVal>
            <c:numRef>
              <c:f>'Graficas niveles estáticos'!$C$24:$C$28</c:f>
              <c:numCache>
                <c:formatCode>[$-409]d\-mmm\-yy;@</c:formatCode>
                <c:ptCount val="5"/>
                <c:pt idx="0">
                  <c:v>42330</c:v>
                </c:pt>
                <c:pt idx="1">
                  <c:v>42698</c:v>
                </c:pt>
                <c:pt idx="2">
                  <c:v>43063</c:v>
                </c:pt>
                <c:pt idx="3">
                  <c:v>43096</c:v>
                </c:pt>
                <c:pt idx="4">
                  <c:v>43251</c:v>
                </c:pt>
              </c:numCache>
            </c:numRef>
          </c:xVal>
          <c:yVal>
            <c:numRef>
              <c:f>'Graficas niveles estáticos'!$D$24:$D$28</c:f>
              <c:numCache>
                <c:formatCode>General</c:formatCode>
                <c:ptCount val="5"/>
                <c:pt idx="0">
                  <c:v>2.91</c:v>
                </c:pt>
                <c:pt idx="1">
                  <c:v>2.73</c:v>
                </c:pt>
                <c:pt idx="2">
                  <c:v>2.6350000000000002</c:v>
                </c:pt>
                <c:pt idx="3">
                  <c:v>3.0230000000000001</c:v>
                </c:pt>
                <c:pt idx="4">
                  <c:v>2.681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002-41CE-86FA-6339869EFF19}"/>
            </c:ext>
          </c:extLst>
        </c:ser>
        <c:ser>
          <c:idx val="9"/>
          <c:order val="12"/>
          <c:tx>
            <c:strRef>
              <c:f>'Graficas niveles estáticos'!$B$30</c:f>
              <c:strCache>
                <c:ptCount val="1"/>
                <c:pt idx="0">
                  <c:v>Villa Yale</c:v>
                </c:pt>
              </c:strCache>
            </c:strRef>
          </c:tx>
          <c:xVal>
            <c:numRef>
              <c:f>'Graficas niveles estáticos'!$C$30:$C$33</c:f>
              <c:numCache>
                <c:formatCode>[$-409]d\-mmm\-yy;@</c:formatCode>
                <c:ptCount val="4"/>
                <c:pt idx="0">
                  <c:v>42698</c:v>
                </c:pt>
                <c:pt idx="1">
                  <c:v>42910</c:v>
                </c:pt>
                <c:pt idx="2">
                  <c:v>43062</c:v>
                </c:pt>
                <c:pt idx="3">
                  <c:v>43096</c:v>
                </c:pt>
              </c:numCache>
            </c:numRef>
          </c:xVal>
          <c:yVal>
            <c:numRef>
              <c:f>'Graficas niveles estáticos'!$D$30:$D$33</c:f>
              <c:numCache>
                <c:formatCode>General</c:formatCode>
                <c:ptCount val="4"/>
                <c:pt idx="0">
                  <c:v>13.43</c:v>
                </c:pt>
                <c:pt idx="1">
                  <c:v>12.526</c:v>
                </c:pt>
                <c:pt idx="2">
                  <c:v>9.1650000000000009</c:v>
                </c:pt>
                <c:pt idx="3">
                  <c:v>9.91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002-41CE-86FA-6339869EFF19}"/>
            </c:ext>
          </c:extLst>
        </c:ser>
        <c:ser>
          <c:idx val="10"/>
          <c:order val="13"/>
          <c:tx>
            <c:strRef>
              <c:f>'Graficas niveles estáticos'!$B$34</c:f>
              <c:strCache>
                <c:ptCount val="1"/>
                <c:pt idx="0">
                  <c:v>Palmas Oleaginosas de Casacará Pozo fábrica</c:v>
                </c:pt>
              </c:strCache>
            </c:strRef>
          </c:tx>
          <c:xVal>
            <c:numRef>
              <c:f>'Graficas niveles estáticos'!$C$34:$C$37</c:f>
              <c:numCache>
                <c:formatCode>[$-409]d\-mmm\-yy;@</c:formatCode>
                <c:ptCount val="4"/>
                <c:pt idx="0">
                  <c:v>42331</c:v>
                </c:pt>
                <c:pt idx="1">
                  <c:v>42699</c:v>
                </c:pt>
                <c:pt idx="2">
                  <c:v>43092</c:v>
                </c:pt>
                <c:pt idx="3">
                  <c:v>45155</c:v>
                </c:pt>
              </c:numCache>
            </c:numRef>
          </c:xVal>
          <c:yVal>
            <c:numRef>
              <c:f>'Graficas niveles estáticos'!$D$34:$D$37</c:f>
              <c:numCache>
                <c:formatCode>General</c:formatCode>
                <c:ptCount val="4"/>
                <c:pt idx="0">
                  <c:v>2.7650000000000001</c:v>
                </c:pt>
                <c:pt idx="1">
                  <c:v>1.863</c:v>
                </c:pt>
                <c:pt idx="2">
                  <c:v>2.085</c:v>
                </c:pt>
                <c:pt idx="3">
                  <c:v>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002-41CE-86FA-6339869EFF19}"/>
            </c:ext>
          </c:extLst>
        </c:ser>
        <c:ser>
          <c:idx val="11"/>
          <c:order val="14"/>
          <c:tx>
            <c:strRef>
              <c:f>'Graficas niveles estáticos'!$B$39</c:f>
              <c:strCache>
                <c:ptCount val="1"/>
                <c:pt idx="0">
                  <c:v>La Cartuja Pozo 3</c:v>
                </c:pt>
              </c:strCache>
            </c:strRef>
          </c:tx>
          <c:xVal>
            <c:numRef>
              <c:f>'Graficas niveles estáticos'!$C$39:$C$40</c:f>
              <c:numCache>
                <c:formatCode>[$-409]d\-mmm\-yy;@</c:formatCode>
                <c:ptCount val="2"/>
                <c:pt idx="0">
                  <c:v>42332</c:v>
                </c:pt>
                <c:pt idx="1">
                  <c:v>42915</c:v>
                </c:pt>
              </c:numCache>
            </c:numRef>
          </c:xVal>
          <c:yVal>
            <c:numRef>
              <c:f>'Graficas niveles estáticos'!$D$39:$D$40</c:f>
              <c:numCache>
                <c:formatCode>General</c:formatCode>
                <c:ptCount val="2"/>
                <c:pt idx="0">
                  <c:v>6.07</c:v>
                </c:pt>
                <c:pt idx="1">
                  <c:v>5.7679999999999998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002-41CE-86FA-6339869EFF19}"/>
            </c:ext>
          </c:extLst>
        </c:ser>
        <c:ser>
          <c:idx val="12"/>
          <c:order val="15"/>
          <c:tx>
            <c:strRef>
              <c:f>'Graficas niveles estáticos'!$B$41</c:f>
              <c:strCache>
                <c:ptCount val="1"/>
                <c:pt idx="0">
                  <c:v>La Cartuja Pozo 2</c:v>
                </c:pt>
              </c:strCache>
            </c:strRef>
          </c:tx>
          <c:xVal>
            <c:numRef>
              <c:f>'Graficas niveles estáticos'!$C$41:$C$43</c:f>
              <c:numCache>
                <c:formatCode>[$-409]d\-mmm\-yy;@</c:formatCode>
                <c:ptCount val="3"/>
                <c:pt idx="0">
                  <c:v>42332</c:v>
                </c:pt>
                <c:pt idx="1">
                  <c:v>42915</c:v>
                </c:pt>
                <c:pt idx="2">
                  <c:v>43738</c:v>
                </c:pt>
              </c:numCache>
            </c:numRef>
          </c:xVal>
          <c:yVal>
            <c:numRef>
              <c:f>'Graficas niveles estáticos'!$D$41:$D$43</c:f>
              <c:numCache>
                <c:formatCode>General</c:formatCode>
                <c:ptCount val="3"/>
                <c:pt idx="0">
                  <c:v>6.1789999999999994</c:v>
                </c:pt>
                <c:pt idx="1">
                  <c:v>5.7679999999999998</c:v>
                </c:pt>
                <c:pt idx="2">
                  <c:v>6.4799999999999995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002-41CE-86FA-6339869EFF19}"/>
            </c:ext>
          </c:extLst>
        </c:ser>
        <c:ser>
          <c:idx val="13"/>
          <c:order val="16"/>
          <c:tx>
            <c:strRef>
              <c:f>'Graficas niveles estáticos'!$B$44</c:f>
              <c:strCache>
                <c:ptCount val="1"/>
                <c:pt idx="0">
                  <c:v>La Cartuja Pozo 4</c:v>
                </c:pt>
              </c:strCache>
            </c:strRef>
          </c:tx>
          <c:xVal>
            <c:numRef>
              <c:f>'Graficas niveles estáticos'!$C$44:$C$45</c:f>
              <c:numCache>
                <c:formatCode>[$-409]d\-mmm\-yy;@</c:formatCode>
                <c:ptCount val="2"/>
                <c:pt idx="0">
                  <c:v>42332</c:v>
                </c:pt>
                <c:pt idx="1">
                  <c:v>42915</c:v>
                </c:pt>
              </c:numCache>
            </c:numRef>
          </c:xVal>
          <c:yVal>
            <c:numRef>
              <c:f>'Graficas niveles estáticos'!$D$44:$D$45</c:f>
              <c:numCache>
                <c:formatCode>General</c:formatCode>
                <c:ptCount val="2"/>
                <c:pt idx="0">
                  <c:v>7.3969999999999994</c:v>
                </c:pt>
                <c:pt idx="1">
                  <c:v>7.01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002-41CE-86FA-6339869EFF19}"/>
            </c:ext>
          </c:extLst>
        </c:ser>
        <c:ser>
          <c:idx val="14"/>
          <c:order val="17"/>
          <c:tx>
            <c:strRef>
              <c:f>'Graficas niveles estáticos'!$B$46</c:f>
              <c:strCache>
                <c:ptCount val="1"/>
                <c:pt idx="0">
                  <c:v>La Cartuja Pozo 1</c:v>
                </c:pt>
              </c:strCache>
            </c:strRef>
          </c:tx>
          <c:xVal>
            <c:numRef>
              <c:f>'Graficas niveles estáticos'!$C$46:$C$47</c:f>
              <c:numCache>
                <c:formatCode>[$-409]d\-mmm\-yy;@</c:formatCode>
                <c:ptCount val="2"/>
                <c:pt idx="0">
                  <c:v>42332</c:v>
                </c:pt>
                <c:pt idx="1">
                  <c:v>42915</c:v>
                </c:pt>
              </c:numCache>
            </c:numRef>
          </c:xVal>
          <c:yVal>
            <c:numRef>
              <c:f>'Graficas niveles estáticos'!$D$46:$D$47</c:f>
              <c:numCache>
                <c:formatCode>General</c:formatCode>
                <c:ptCount val="2"/>
                <c:pt idx="0">
                  <c:v>5.65</c:v>
                </c:pt>
                <c:pt idx="1">
                  <c:v>5.61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002-41CE-86FA-6339869EFF19}"/>
            </c:ext>
          </c:extLst>
        </c:ser>
        <c:ser>
          <c:idx val="15"/>
          <c:order val="18"/>
          <c:tx>
            <c:strRef>
              <c:f>'Graficas niveles estáticos'!$B$48</c:f>
              <c:strCache>
                <c:ptCount val="1"/>
                <c:pt idx="0">
                  <c:v>Los Alacranes</c:v>
                </c:pt>
              </c:strCache>
            </c:strRef>
          </c:tx>
          <c:xVal>
            <c:numRef>
              <c:f>'Graficas niveles estáticos'!$C$48:$C$51</c:f>
              <c:numCache>
                <c:formatCode>[$-409]d\-mmm\-yy;@</c:formatCode>
                <c:ptCount val="4"/>
                <c:pt idx="0">
                  <c:v>42333</c:v>
                </c:pt>
                <c:pt idx="1">
                  <c:v>42700</c:v>
                </c:pt>
                <c:pt idx="2">
                  <c:v>42916</c:v>
                </c:pt>
                <c:pt idx="3">
                  <c:v>44085</c:v>
                </c:pt>
              </c:numCache>
            </c:numRef>
          </c:xVal>
          <c:yVal>
            <c:numRef>
              <c:f>'Graficas niveles estáticos'!$D$48:$D$51</c:f>
              <c:numCache>
                <c:formatCode>General</c:formatCode>
                <c:ptCount val="4"/>
                <c:pt idx="0">
                  <c:v>5.32</c:v>
                </c:pt>
                <c:pt idx="1">
                  <c:v>4.6550000000000002</c:v>
                </c:pt>
                <c:pt idx="2">
                  <c:v>4.43</c:v>
                </c:pt>
                <c:pt idx="3">
                  <c:v>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002-41CE-86FA-6339869EFF19}"/>
            </c:ext>
          </c:extLst>
        </c:ser>
        <c:ser>
          <c:idx val="16"/>
          <c:order val="19"/>
          <c:tx>
            <c:strRef>
              <c:f>'Graficas niveles estáticos'!$B$52</c:f>
              <c:strCache>
                <c:ptCount val="1"/>
                <c:pt idx="0">
                  <c:v>Centro de Investigación Motilonia Agustín Codazzi</c:v>
                </c:pt>
              </c:strCache>
            </c:strRef>
          </c:tx>
          <c:xVal>
            <c:numRef>
              <c:f>'Graficas niveles estáticos'!$C$52:$C$54</c:f>
              <c:numCache>
                <c:formatCode>[$-409]d\-mmm\-yy;@</c:formatCode>
                <c:ptCount val="3"/>
                <c:pt idx="0">
                  <c:v>42700</c:v>
                </c:pt>
                <c:pt idx="1">
                  <c:v>42915</c:v>
                </c:pt>
                <c:pt idx="2">
                  <c:v>43098</c:v>
                </c:pt>
              </c:numCache>
            </c:numRef>
          </c:xVal>
          <c:yVal>
            <c:numRef>
              <c:f>'Graficas niveles estáticos'!$D$52:$D$54</c:f>
              <c:numCache>
                <c:formatCode>General</c:formatCode>
                <c:ptCount val="3"/>
                <c:pt idx="0">
                  <c:v>4.25</c:v>
                </c:pt>
                <c:pt idx="1">
                  <c:v>3.4799999999999995</c:v>
                </c:pt>
                <c:pt idx="2">
                  <c:v>3.1850000000000001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002-41CE-86FA-6339869EFF19}"/>
            </c:ext>
          </c:extLst>
        </c:ser>
        <c:ser>
          <c:idx val="17"/>
          <c:order val="20"/>
          <c:tx>
            <c:strRef>
              <c:f>'Graficas niveles estáticos'!$B$55</c:f>
              <c:strCache>
                <c:ptCount val="1"/>
                <c:pt idx="0">
                  <c:v>Las Flores _ Oleoflores Pozo C_8_1</c:v>
                </c:pt>
              </c:strCache>
            </c:strRef>
          </c:tx>
          <c:xVal>
            <c:numRef>
              <c:f>'Graficas niveles estáticos'!$C$55:$C$56</c:f>
              <c:numCache>
                <c:formatCode>[$-409]d\-mmm\-yy;@</c:formatCode>
                <c:ptCount val="2"/>
                <c:pt idx="0">
                  <c:v>42334</c:v>
                </c:pt>
                <c:pt idx="1">
                  <c:v>42916</c:v>
                </c:pt>
              </c:numCache>
            </c:numRef>
          </c:xVal>
          <c:yVal>
            <c:numRef>
              <c:f>'Graficas niveles estáticos'!$D$55:$D$56</c:f>
              <c:numCache>
                <c:formatCode>General</c:formatCode>
                <c:ptCount val="2"/>
                <c:pt idx="0">
                  <c:v>4.0629999999999997</c:v>
                </c:pt>
                <c:pt idx="1">
                  <c:v>3.1999999999999997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002-41CE-86FA-6339869EFF19}"/>
            </c:ext>
          </c:extLst>
        </c:ser>
        <c:ser>
          <c:idx val="18"/>
          <c:order val="21"/>
          <c:tx>
            <c:strRef>
              <c:f>'Graficas niveles estáticos'!$B$57</c:f>
              <c:strCache>
                <c:ptCount val="1"/>
                <c:pt idx="0">
                  <c:v>Las Flores _ Oleoflores Pozo B_10</c:v>
                </c:pt>
              </c:strCache>
            </c:strRef>
          </c:tx>
          <c:xVal>
            <c:numRef>
              <c:f>'Graficas niveles estáticos'!$C$57:$C$58</c:f>
              <c:numCache>
                <c:formatCode>[$-409]d\-mmm\-yy;@</c:formatCode>
                <c:ptCount val="2"/>
                <c:pt idx="0">
                  <c:v>42334</c:v>
                </c:pt>
                <c:pt idx="1">
                  <c:v>42916</c:v>
                </c:pt>
              </c:numCache>
            </c:numRef>
          </c:xVal>
          <c:yVal>
            <c:numRef>
              <c:f>'Graficas niveles estáticos'!$D$57:$D$58</c:f>
              <c:numCache>
                <c:formatCode>General</c:formatCode>
                <c:ptCount val="2"/>
                <c:pt idx="0">
                  <c:v>6.6850000000000005</c:v>
                </c:pt>
                <c:pt idx="1">
                  <c:v>2.4550000000000001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002-41CE-86FA-6339869EFF19}"/>
            </c:ext>
          </c:extLst>
        </c:ser>
        <c:ser>
          <c:idx val="19"/>
          <c:order val="22"/>
          <c:tx>
            <c:strRef>
              <c:f>'Graficas niveles estáticos'!$B$59</c:f>
              <c:strCache>
                <c:ptCount val="1"/>
                <c:pt idx="0">
                  <c:v>Las Flores _ Oleoflores Pozo C_6_1</c:v>
                </c:pt>
              </c:strCache>
            </c:strRef>
          </c:tx>
          <c:xVal>
            <c:numRef>
              <c:f>'Graficas niveles estáticos'!$C$59:$C$60</c:f>
              <c:numCache>
                <c:formatCode>[$-409]d\-mmm\-yy;@</c:formatCode>
                <c:ptCount val="2"/>
                <c:pt idx="0">
                  <c:v>42334</c:v>
                </c:pt>
                <c:pt idx="1">
                  <c:v>42916</c:v>
                </c:pt>
              </c:numCache>
            </c:numRef>
          </c:xVal>
          <c:yVal>
            <c:numRef>
              <c:f>'Graficas niveles estáticos'!$D$59:$D$60</c:f>
              <c:numCache>
                <c:formatCode>General</c:formatCode>
                <c:ptCount val="2"/>
                <c:pt idx="0">
                  <c:v>2.238</c:v>
                </c:pt>
                <c:pt idx="1">
                  <c:v>1.0449999999999999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002-41CE-86FA-6339869EFF19}"/>
            </c:ext>
          </c:extLst>
        </c:ser>
        <c:ser>
          <c:idx val="20"/>
          <c:order val="23"/>
          <c:tx>
            <c:strRef>
              <c:f>'Graficas niveles estáticos'!$B$61</c:f>
              <c:strCache>
                <c:ptCount val="1"/>
                <c:pt idx="0">
                  <c:v>Suhares _ B_1</c:v>
                </c:pt>
              </c:strCache>
            </c:strRef>
          </c:tx>
          <c:xVal>
            <c:numRef>
              <c:f>'Graficas niveles estáticos'!$C$61:$C$65</c:f>
              <c:numCache>
                <c:formatCode>[$-409]d\-mmm\-yy;@</c:formatCode>
                <c:ptCount val="5"/>
                <c:pt idx="0">
                  <c:v>42334</c:v>
                </c:pt>
                <c:pt idx="1">
                  <c:v>42916</c:v>
                </c:pt>
                <c:pt idx="2">
                  <c:v>43066</c:v>
                </c:pt>
                <c:pt idx="3">
                  <c:v>43738</c:v>
                </c:pt>
                <c:pt idx="4">
                  <c:v>45155</c:v>
                </c:pt>
              </c:numCache>
            </c:numRef>
          </c:xVal>
          <c:yVal>
            <c:numRef>
              <c:f>'Graficas niveles estáticos'!$D$61:$D$65</c:f>
              <c:numCache>
                <c:formatCode>General</c:formatCode>
                <c:ptCount val="5"/>
                <c:pt idx="0">
                  <c:v>4.0620000000000003</c:v>
                </c:pt>
                <c:pt idx="1">
                  <c:v>3.1100000000000003</c:v>
                </c:pt>
                <c:pt idx="2">
                  <c:v>3.016</c:v>
                </c:pt>
                <c:pt idx="3">
                  <c:v>3.5750000000000002</c:v>
                </c:pt>
                <c:pt idx="4">
                  <c:v>27.28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002-41CE-86FA-6339869EFF19}"/>
            </c:ext>
          </c:extLst>
        </c:ser>
        <c:ser>
          <c:idx val="21"/>
          <c:order val="24"/>
          <c:tx>
            <c:strRef>
              <c:f>'Graficas niveles estáticos'!$B$66</c:f>
              <c:strCache>
                <c:ptCount val="1"/>
                <c:pt idx="0">
                  <c:v>Suhares _ B_2</c:v>
                </c:pt>
              </c:strCache>
            </c:strRef>
          </c:tx>
          <c:xVal>
            <c:numRef>
              <c:f>'Graficas niveles estáticos'!$C$66:$C$69</c:f>
              <c:numCache>
                <c:formatCode>[$-409]d\-mmm\-yy;@</c:formatCode>
                <c:ptCount val="4"/>
                <c:pt idx="0">
                  <c:v>42334</c:v>
                </c:pt>
                <c:pt idx="1">
                  <c:v>42916</c:v>
                </c:pt>
                <c:pt idx="2">
                  <c:v>43066</c:v>
                </c:pt>
                <c:pt idx="3">
                  <c:v>43738</c:v>
                </c:pt>
              </c:numCache>
            </c:numRef>
          </c:xVal>
          <c:yVal>
            <c:numRef>
              <c:f>'Graficas niveles estáticos'!$D$66:$D$69</c:f>
              <c:numCache>
                <c:formatCode>General</c:formatCode>
                <c:ptCount val="4"/>
                <c:pt idx="0">
                  <c:v>3.52</c:v>
                </c:pt>
                <c:pt idx="1">
                  <c:v>2.2920000000000003</c:v>
                </c:pt>
                <c:pt idx="2">
                  <c:v>1.9649999999999999</c:v>
                </c:pt>
                <c:pt idx="3">
                  <c:v>3.0749999999999997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002-41CE-86FA-6339869EFF19}"/>
            </c:ext>
          </c:extLst>
        </c:ser>
        <c:ser>
          <c:idx val="22"/>
          <c:order val="25"/>
          <c:tx>
            <c:strRef>
              <c:f>'Graficas niveles estáticos'!$B$70</c:f>
              <c:strCache>
                <c:ptCount val="1"/>
                <c:pt idx="0">
                  <c:v>El Carmen _Pozo 4</c:v>
                </c:pt>
              </c:strCache>
            </c:strRef>
          </c:tx>
          <c:xVal>
            <c:numRef>
              <c:f>'Graficas niveles estáticos'!$C$70</c:f>
              <c:numCache>
                <c:formatCode>[$-409]d\-mmm\-yy;@</c:formatCode>
                <c:ptCount val="1"/>
                <c:pt idx="0">
                  <c:v>42334</c:v>
                </c:pt>
              </c:numCache>
            </c:numRef>
          </c:xVal>
          <c:yVal>
            <c:numRef>
              <c:f>'Graficas niveles estáticos'!$D$70</c:f>
              <c:numCache>
                <c:formatCode>General</c:formatCode>
                <c:ptCount val="1"/>
                <c:pt idx="0">
                  <c:v>8.6749999999999989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002-41CE-86FA-6339869EFF19}"/>
            </c:ext>
          </c:extLst>
        </c:ser>
        <c:ser>
          <c:idx val="23"/>
          <c:order val="26"/>
          <c:tx>
            <c:strRef>
              <c:f>'Graficas niveles estáticos'!$B$71</c:f>
              <c:strCache>
                <c:ptCount val="1"/>
                <c:pt idx="0">
                  <c:v>El Carmen _Pozo 5</c:v>
                </c:pt>
              </c:strCache>
            </c:strRef>
          </c:tx>
          <c:xVal>
            <c:numRef>
              <c:f>'Graficas niveles estáticos'!$C$71</c:f>
              <c:numCache>
                <c:formatCode>[$-409]d\-mmm\-yy;@</c:formatCode>
                <c:ptCount val="1"/>
                <c:pt idx="0">
                  <c:v>42334</c:v>
                </c:pt>
              </c:numCache>
            </c:numRef>
          </c:xVal>
          <c:yVal>
            <c:numRef>
              <c:f>'Graficas niveles estáticos'!$D$71</c:f>
              <c:numCache>
                <c:formatCode>General</c:formatCode>
                <c:ptCount val="1"/>
                <c:pt idx="0">
                  <c:v>8.4959999999999987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002-41CE-86FA-6339869EFF19}"/>
            </c:ext>
          </c:extLst>
        </c:ser>
        <c:ser>
          <c:idx val="24"/>
          <c:order val="27"/>
          <c:tx>
            <c:strRef>
              <c:f>'Graficas niveles estáticos'!$B$72</c:f>
              <c:strCache>
                <c:ptCount val="1"/>
                <c:pt idx="0">
                  <c:v>El Carmen _Pozo 6</c:v>
                </c:pt>
              </c:strCache>
            </c:strRef>
          </c:tx>
          <c:xVal>
            <c:numRef>
              <c:f>'Graficas niveles estáticos'!$C$72</c:f>
              <c:numCache>
                <c:formatCode>[$-409]d\-mmm\-yy;@</c:formatCode>
                <c:ptCount val="1"/>
                <c:pt idx="0">
                  <c:v>42334</c:v>
                </c:pt>
              </c:numCache>
            </c:numRef>
          </c:xVal>
          <c:yVal>
            <c:numRef>
              <c:f>'Graficas niveles estáticos'!$D$72</c:f>
              <c:numCache>
                <c:formatCode>General</c:formatCode>
                <c:ptCount val="1"/>
                <c:pt idx="0">
                  <c:v>8.4249999999999989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002-41CE-86FA-6339869EFF19}"/>
            </c:ext>
          </c:extLst>
        </c:ser>
        <c:ser>
          <c:idx val="28"/>
          <c:order val="28"/>
          <c:tx>
            <c:strRef>
              <c:f>'Graficas niveles estáticos'!$B$73</c:f>
              <c:strCache>
                <c:ptCount val="1"/>
                <c:pt idx="0">
                  <c:v>Sinamaica</c:v>
                </c:pt>
              </c:strCache>
            </c:strRef>
          </c:tx>
          <c:xVal>
            <c:numRef>
              <c:f>'Graficas niveles estáticos'!$C$73:$C$77</c:f>
              <c:numCache>
                <c:formatCode>[$-409]d\-mmm\-yy;@</c:formatCode>
                <c:ptCount val="5"/>
                <c:pt idx="0">
                  <c:v>42335</c:v>
                </c:pt>
                <c:pt idx="1">
                  <c:v>42700</c:v>
                </c:pt>
                <c:pt idx="2">
                  <c:v>42917</c:v>
                </c:pt>
                <c:pt idx="3">
                  <c:v>43066</c:v>
                </c:pt>
                <c:pt idx="4">
                  <c:v>43090</c:v>
                </c:pt>
              </c:numCache>
            </c:numRef>
          </c:xVal>
          <c:yVal>
            <c:numRef>
              <c:f>'Graficas niveles estáticos'!$D$73:$D$77</c:f>
              <c:numCache>
                <c:formatCode>General</c:formatCode>
                <c:ptCount val="5"/>
                <c:pt idx="0">
                  <c:v>5.8970000000000002</c:v>
                </c:pt>
                <c:pt idx="1">
                  <c:v>4.7280000000000006</c:v>
                </c:pt>
                <c:pt idx="2">
                  <c:v>4.8849999999999998</c:v>
                </c:pt>
                <c:pt idx="3">
                  <c:v>2.3780000000000001</c:v>
                </c:pt>
                <c:pt idx="4">
                  <c:v>2.637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002-41CE-86FA-6339869EFF19}"/>
            </c:ext>
          </c:extLst>
        </c:ser>
        <c:ser>
          <c:idx val="29"/>
          <c:order val="29"/>
          <c:tx>
            <c:strRef>
              <c:f>'Graficas niveles estáticos'!$B$78</c:f>
              <c:strCache>
                <c:ptCount val="1"/>
                <c:pt idx="0">
                  <c:v>Balsamera</c:v>
                </c:pt>
              </c:strCache>
            </c:strRef>
          </c:tx>
          <c:xVal>
            <c:numRef>
              <c:f>'Graficas niveles estáticos'!$C$78:$C$79</c:f>
              <c:numCache>
                <c:formatCode>[$-409]d\-mmm\-yy;@</c:formatCode>
                <c:ptCount val="2"/>
                <c:pt idx="0">
                  <c:v>42700</c:v>
                </c:pt>
                <c:pt idx="1">
                  <c:v>42912</c:v>
                </c:pt>
              </c:numCache>
            </c:numRef>
          </c:xVal>
          <c:yVal>
            <c:numRef>
              <c:f>'Graficas niveles estáticos'!$D$78:$D$79</c:f>
              <c:numCache>
                <c:formatCode>General</c:formatCode>
                <c:ptCount val="2"/>
                <c:pt idx="0">
                  <c:v>4.1959999999999997</c:v>
                </c:pt>
                <c:pt idx="1">
                  <c:v>3.044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002-41CE-86FA-6339869EFF19}"/>
            </c:ext>
          </c:extLst>
        </c:ser>
        <c:ser>
          <c:idx val="30"/>
          <c:order val="30"/>
          <c:tx>
            <c:strRef>
              <c:f>'Graficas niveles estáticos'!$B$80</c:f>
              <c:strCache>
                <c:ptCount val="1"/>
                <c:pt idx="0">
                  <c:v>Piezómetro 1</c:v>
                </c:pt>
              </c:strCache>
            </c:strRef>
          </c:tx>
          <c:spPr>
            <a:ln w="127000"/>
          </c:spPr>
          <c:xVal>
            <c:numRef>
              <c:f>'Graficas niveles estáticos'!$C$80:$C$86</c:f>
              <c:numCache>
                <c:formatCode>[$-409]d\-mmm\-yy;@</c:formatCode>
                <c:ptCount val="7"/>
                <c:pt idx="0">
                  <c:v>42700</c:v>
                </c:pt>
                <c:pt idx="1">
                  <c:v>42916</c:v>
                </c:pt>
                <c:pt idx="2">
                  <c:v>43066</c:v>
                </c:pt>
                <c:pt idx="3">
                  <c:v>43095</c:v>
                </c:pt>
                <c:pt idx="4">
                  <c:v>43738</c:v>
                </c:pt>
                <c:pt idx="5">
                  <c:v>44084</c:v>
                </c:pt>
                <c:pt idx="6">
                  <c:v>45155</c:v>
                </c:pt>
              </c:numCache>
            </c:numRef>
          </c:xVal>
          <c:yVal>
            <c:numRef>
              <c:f>'Graficas niveles estáticos'!$D$80:$D$86</c:f>
              <c:numCache>
                <c:formatCode>General</c:formatCode>
                <c:ptCount val="7"/>
                <c:pt idx="0">
                  <c:v>3.8404999999999996</c:v>
                </c:pt>
                <c:pt idx="1">
                  <c:v>2.9249999999999998</c:v>
                </c:pt>
                <c:pt idx="2">
                  <c:v>2.7239999999999998</c:v>
                </c:pt>
                <c:pt idx="3">
                  <c:v>5.6</c:v>
                </c:pt>
                <c:pt idx="4">
                  <c:v>3.6100000000000003</c:v>
                </c:pt>
                <c:pt idx="5">
                  <c:v>5.0850000000000009</c:v>
                </c:pt>
                <c:pt idx="6">
                  <c:v>4.3550000000000004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002-41CE-86FA-6339869EFF19}"/>
            </c:ext>
          </c:extLst>
        </c:ser>
        <c:ser>
          <c:idx val="31"/>
          <c:order val="31"/>
          <c:tx>
            <c:strRef>
              <c:f>'Graficas niveles estáticos'!$B$87</c:f>
              <c:strCache>
                <c:ptCount val="1"/>
                <c:pt idx="0">
                  <c:v>Piezómetro 2</c:v>
                </c:pt>
              </c:strCache>
            </c:strRef>
          </c:tx>
          <c:spPr>
            <a:ln w="127000"/>
          </c:spPr>
          <c:xVal>
            <c:numRef>
              <c:f>'Graficas niveles estáticos'!$C$87:$C$94</c:f>
              <c:numCache>
                <c:formatCode>[$-409]d\-mmm\-yy;@</c:formatCode>
                <c:ptCount val="8"/>
                <c:pt idx="0">
                  <c:v>42700</c:v>
                </c:pt>
                <c:pt idx="1">
                  <c:v>42914</c:v>
                </c:pt>
                <c:pt idx="2">
                  <c:v>43064</c:v>
                </c:pt>
                <c:pt idx="3">
                  <c:v>43095</c:v>
                </c:pt>
                <c:pt idx="4">
                  <c:v>43738</c:v>
                </c:pt>
                <c:pt idx="5">
                  <c:v>44085</c:v>
                </c:pt>
                <c:pt idx="6">
                  <c:v>44887</c:v>
                </c:pt>
                <c:pt idx="7">
                  <c:v>45154</c:v>
                </c:pt>
              </c:numCache>
            </c:numRef>
          </c:xVal>
          <c:yVal>
            <c:numRef>
              <c:f>'Graficas niveles estáticos'!$D$87:$D$94</c:f>
              <c:numCache>
                <c:formatCode>General</c:formatCode>
                <c:ptCount val="8"/>
                <c:pt idx="0">
                  <c:v>7.165</c:v>
                </c:pt>
                <c:pt idx="1">
                  <c:v>5.7949999999999999</c:v>
                </c:pt>
                <c:pt idx="2">
                  <c:v>0.47400000000000003</c:v>
                </c:pt>
                <c:pt idx="3">
                  <c:v>2.831</c:v>
                </c:pt>
                <c:pt idx="4">
                  <c:v>7.13</c:v>
                </c:pt>
                <c:pt idx="5">
                  <c:v>6.9850000000000003</c:v>
                </c:pt>
                <c:pt idx="6">
                  <c:v>0.25500000000000012</c:v>
                </c:pt>
                <c:pt idx="7">
                  <c:v>3.4169999999999998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002-41CE-86FA-6339869EFF19}"/>
            </c:ext>
          </c:extLst>
        </c:ser>
        <c:ser>
          <c:idx val="32"/>
          <c:order val="32"/>
          <c:tx>
            <c:strRef>
              <c:f>'Graficas niveles estáticos'!$B$95</c:f>
              <c:strCache>
                <c:ptCount val="1"/>
                <c:pt idx="0">
                  <c:v>Piezómetro 3</c:v>
                </c:pt>
              </c:strCache>
            </c:strRef>
          </c:tx>
          <c:spPr>
            <a:ln w="127000"/>
          </c:spPr>
          <c:xVal>
            <c:numRef>
              <c:f>'Graficas niveles estáticos'!$C$95:$C$102</c:f>
              <c:numCache>
                <c:formatCode>[$-409]d\-mmm\-yy;@</c:formatCode>
                <c:ptCount val="8"/>
                <c:pt idx="0">
                  <c:v>42700</c:v>
                </c:pt>
                <c:pt idx="1">
                  <c:v>42913</c:v>
                </c:pt>
                <c:pt idx="2">
                  <c:v>43064</c:v>
                </c:pt>
                <c:pt idx="3">
                  <c:v>43097</c:v>
                </c:pt>
                <c:pt idx="4">
                  <c:v>43739</c:v>
                </c:pt>
                <c:pt idx="5">
                  <c:v>44085</c:v>
                </c:pt>
                <c:pt idx="6">
                  <c:v>44887</c:v>
                </c:pt>
                <c:pt idx="7">
                  <c:v>45153</c:v>
                </c:pt>
              </c:numCache>
            </c:numRef>
          </c:xVal>
          <c:yVal>
            <c:numRef>
              <c:f>'Graficas niveles estáticos'!$D$95:$D$102</c:f>
              <c:numCache>
                <c:formatCode>General</c:formatCode>
                <c:ptCount val="8"/>
                <c:pt idx="0">
                  <c:v>11.955</c:v>
                </c:pt>
                <c:pt idx="1">
                  <c:v>12.085000000000001</c:v>
                </c:pt>
                <c:pt idx="2">
                  <c:v>9.5500000000000007</c:v>
                </c:pt>
                <c:pt idx="3">
                  <c:v>10.041</c:v>
                </c:pt>
                <c:pt idx="4">
                  <c:v>13.299999999999999</c:v>
                </c:pt>
                <c:pt idx="5">
                  <c:v>13.324999999999999</c:v>
                </c:pt>
                <c:pt idx="6">
                  <c:v>7.6910000000000016</c:v>
                </c:pt>
                <c:pt idx="7">
                  <c:v>11.685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002-41CE-86FA-6339869EFF19}"/>
            </c:ext>
          </c:extLst>
        </c:ser>
        <c:ser>
          <c:idx val="33"/>
          <c:order val="33"/>
          <c:tx>
            <c:strRef>
              <c:f>'Graficas niveles estáticos'!$B$103</c:f>
              <c:strCache>
                <c:ptCount val="1"/>
                <c:pt idx="0">
                  <c:v>Piezómetro 4</c:v>
                </c:pt>
              </c:strCache>
            </c:strRef>
          </c:tx>
          <c:spPr>
            <a:ln w="127000"/>
          </c:spPr>
          <c:xVal>
            <c:numRef>
              <c:f>'Graficas niveles estáticos'!$C$103:$C$110</c:f>
              <c:numCache>
                <c:formatCode>[$-409]d\-mmm\-yy;@</c:formatCode>
                <c:ptCount val="8"/>
                <c:pt idx="0">
                  <c:v>42700</c:v>
                </c:pt>
                <c:pt idx="1">
                  <c:v>42912</c:v>
                </c:pt>
                <c:pt idx="2">
                  <c:v>43064</c:v>
                </c:pt>
                <c:pt idx="3">
                  <c:v>43095</c:v>
                </c:pt>
                <c:pt idx="4">
                  <c:v>43739</c:v>
                </c:pt>
                <c:pt idx="5">
                  <c:v>44085</c:v>
                </c:pt>
                <c:pt idx="6">
                  <c:v>44887</c:v>
                </c:pt>
                <c:pt idx="7">
                  <c:v>45153</c:v>
                </c:pt>
              </c:numCache>
            </c:numRef>
          </c:xVal>
          <c:yVal>
            <c:numRef>
              <c:f>'Graficas niveles estáticos'!$D$103:$D$110</c:f>
              <c:numCache>
                <c:formatCode>General</c:formatCode>
                <c:ptCount val="8"/>
                <c:pt idx="0">
                  <c:v>7.577</c:v>
                </c:pt>
                <c:pt idx="1">
                  <c:v>7.55</c:v>
                </c:pt>
                <c:pt idx="2">
                  <c:v>7.0069999999999997</c:v>
                </c:pt>
                <c:pt idx="3">
                  <c:v>7.42</c:v>
                </c:pt>
                <c:pt idx="4">
                  <c:v>7.67</c:v>
                </c:pt>
                <c:pt idx="5">
                  <c:v>8.0250000000000004</c:v>
                </c:pt>
                <c:pt idx="6">
                  <c:v>5.7549999999999999</c:v>
                </c:pt>
                <c:pt idx="7">
                  <c:v>3.1150000000000002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002-41CE-86FA-6339869EFF19}"/>
            </c:ext>
          </c:extLst>
        </c:ser>
        <c:ser>
          <c:idx val="34"/>
          <c:order val="34"/>
          <c:tx>
            <c:strRef>
              <c:f>'Graficas niveles estáticos'!$B$111</c:f>
              <c:strCache>
                <c:ptCount val="1"/>
                <c:pt idx="0">
                  <c:v>Piezómetro 5</c:v>
                </c:pt>
              </c:strCache>
            </c:strRef>
          </c:tx>
          <c:spPr>
            <a:ln w="127000"/>
          </c:spPr>
          <c:xVal>
            <c:numRef>
              <c:f>'Graficas niveles estáticos'!$C$111:$C$118</c:f>
              <c:numCache>
                <c:formatCode>[$-409]d\-mmm\-yy;@</c:formatCode>
                <c:ptCount val="8"/>
                <c:pt idx="0">
                  <c:v>42700</c:v>
                </c:pt>
                <c:pt idx="1">
                  <c:v>42910</c:v>
                </c:pt>
                <c:pt idx="2">
                  <c:v>43063</c:v>
                </c:pt>
                <c:pt idx="3">
                  <c:v>43097</c:v>
                </c:pt>
                <c:pt idx="4">
                  <c:v>43739</c:v>
                </c:pt>
                <c:pt idx="5">
                  <c:v>44086</c:v>
                </c:pt>
                <c:pt idx="6">
                  <c:v>44887</c:v>
                </c:pt>
                <c:pt idx="7">
                  <c:v>45152</c:v>
                </c:pt>
              </c:numCache>
            </c:numRef>
          </c:xVal>
          <c:yVal>
            <c:numRef>
              <c:f>'Graficas niveles estáticos'!$D$111:$D$118</c:f>
              <c:numCache>
                <c:formatCode>General</c:formatCode>
                <c:ptCount val="8"/>
                <c:pt idx="0">
                  <c:v>11.010000000000002</c:v>
                </c:pt>
                <c:pt idx="1">
                  <c:v>14.755000000000001</c:v>
                </c:pt>
                <c:pt idx="2">
                  <c:v>10.885999999999999</c:v>
                </c:pt>
                <c:pt idx="3">
                  <c:v>12.407999999999999</c:v>
                </c:pt>
                <c:pt idx="4">
                  <c:v>16.555</c:v>
                </c:pt>
                <c:pt idx="5">
                  <c:v>16.495000000000001</c:v>
                </c:pt>
                <c:pt idx="6">
                  <c:v>13.533000000000001</c:v>
                </c:pt>
                <c:pt idx="7">
                  <c:v>13.606999999999999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002-41CE-86FA-6339869EFF19}"/>
            </c:ext>
          </c:extLst>
        </c:ser>
        <c:ser>
          <c:idx val="35"/>
          <c:order val="35"/>
          <c:tx>
            <c:strRef>
              <c:f>'Graficas niveles estáticos'!$B$119</c:f>
              <c:strCache>
                <c:ptCount val="1"/>
                <c:pt idx="0">
                  <c:v>Piezómetro 7</c:v>
                </c:pt>
              </c:strCache>
            </c:strRef>
          </c:tx>
          <c:spPr>
            <a:ln w="127000"/>
          </c:spPr>
          <c:xVal>
            <c:numRef>
              <c:f>'Graficas niveles estáticos'!$C$119:$C$125</c:f>
              <c:numCache>
                <c:formatCode>[$-409]d\-mmm\-yy;@</c:formatCode>
                <c:ptCount val="7"/>
                <c:pt idx="0">
                  <c:v>42700</c:v>
                </c:pt>
                <c:pt idx="1">
                  <c:v>42910</c:v>
                </c:pt>
                <c:pt idx="2">
                  <c:v>43063</c:v>
                </c:pt>
                <c:pt idx="3">
                  <c:v>43097</c:v>
                </c:pt>
                <c:pt idx="4">
                  <c:v>43739</c:v>
                </c:pt>
                <c:pt idx="5">
                  <c:v>44887</c:v>
                </c:pt>
              </c:numCache>
            </c:numRef>
          </c:xVal>
          <c:yVal>
            <c:numRef>
              <c:f>'Graficas niveles estáticos'!$D$119:$D$125</c:f>
              <c:numCache>
                <c:formatCode>General</c:formatCode>
                <c:ptCount val="7"/>
                <c:pt idx="0">
                  <c:v>1.4350000000000001</c:v>
                </c:pt>
                <c:pt idx="1">
                  <c:v>1.3420000000000001</c:v>
                </c:pt>
                <c:pt idx="2">
                  <c:v>0.51700000000000002</c:v>
                </c:pt>
                <c:pt idx="3">
                  <c:v>0.84000000000000008</c:v>
                </c:pt>
                <c:pt idx="4">
                  <c:v>2.5150000000000001</c:v>
                </c:pt>
                <c:pt idx="5">
                  <c:v>0.77000000000000046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002-41CE-86FA-6339869EFF19}"/>
            </c:ext>
          </c:extLst>
        </c:ser>
        <c:ser>
          <c:idx val="36"/>
          <c:order val="36"/>
          <c:tx>
            <c:strRef>
              <c:f>'Graficas niveles estáticos'!$B$126</c:f>
              <c:strCache>
                <c:ptCount val="1"/>
                <c:pt idx="0">
                  <c:v>Las Flores _ Oleoflores Pozo C_8_2</c:v>
                </c:pt>
              </c:strCache>
            </c:strRef>
          </c:tx>
          <c:xVal>
            <c:numRef>
              <c:f>'Graficas niveles estáticos'!$C$126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estáticos'!$D$126</c:f>
              <c:numCache>
                <c:formatCode>General</c:formatCode>
                <c:ptCount val="1"/>
                <c:pt idx="0">
                  <c:v>0.90999999999999992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002-41CE-86FA-6339869EFF19}"/>
            </c:ext>
          </c:extLst>
        </c:ser>
        <c:ser>
          <c:idx val="37"/>
          <c:order val="37"/>
          <c:tx>
            <c:strRef>
              <c:f>'Graficas niveles estáticos'!$B$127</c:f>
              <c:strCache>
                <c:ptCount val="1"/>
                <c:pt idx="0">
                  <c:v>Las Flores _ Oleoflores Pozo C_8_3</c:v>
                </c:pt>
              </c:strCache>
            </c:strRef>
          </c:tx>
          <c:xVal>
            <c:numRef>
              <c:f>'Graficas niveles estáticos'!$C$127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estáticos'!$D$127</c:f>
              <c:numCache>
                <c:formatCode>General</c:formatCode>
                <c:ptCount val="1"/>
                <c:pt idx="0">
                  <c:v>3.2399999999999998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002-41CE-86FA-6339869EFF19}"/>
            </c:ext>
          </c:extLst>
        </c:ser>
        <c:ser>
          <c:idx val="38"/>
          <c:order val="38"/>
          <c:tx>
            <c:strRef>
              <c:f>'Graficas niveles estáticos'!$B$128</c:f>
              <c:strCache>
                <c:ptCount val="1"/>
                <c:pt idx="0">
                  <c:v>Las Flores _ Oleoflores Pozo D_5_1</c:v>
                </c:pt>
              </c:strCache>
            </c:strRef>
          </c:tx>
          <c:xVal>
            <c:numRef>
              <c:f>'Graficas niveles estáticos'!$C$128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estáticos'!$D$128</c:f>
              <c:numCache>
                <c:formatCode>General</c:formatCode>
                <c:ptCount val="1"/>
                <c:pt idx="0">
                  <c:v>1.1749999999999998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002-41CE-86FA-6339869EFF19}"/>
            </c:ext>
          </c:extLst>
        </c:ser>
        <c:ser>
          <c:idx val="39"/>
          <c:order val="39"/>
          <c:tx>
            <c:strRef>
              <c:f>'Graficas niveles estáticos'!$B$129</c:f>
              <c:strCache>
                <c:ptCount val="1"/>
                <c:pt idx="0">
                  <c:v>Las Flores _ Oleoflores Pozo D_5_2</c:v>
                </c:pt>
              </c:strCache>
            </c:strRef>
          </c:tx>
          <c:xVal>
            <c:numRef>
              <c:f>'Graficas niveles estáticos'!$C$129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estáticos'!$D$129</c:f>
              <c:numCache>
                <c:formatCode>General</c:formatCode>
                <c:ptCount val="1"/>
                <c:pt idx="0">
                  <c:v>1.375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002-41CE-86FA-6339869EFF19}"/>
            </c:ext>
          </c:extLst>
        </c:ser>
        <c:ser>
          <c:idx val="40"/>
          <c:order val="40"/>
          <c:tx>
            <c:strRef>
              <c:f>'Graficas niveles estáticos'!$B$130</c:f>
              <c:strCache>
                <c:ptCount val="1"/>
                <c:pt idx="0">
                  <c:v>Las Flores _ Oleoflores Pozo D_5_3</c:v>
                </c:pt>
              </c:strCache>
            </c:strRef>
          </c:tx>
          <c:xVal>
            <c:numRef>
              <c:f>'Graficas niveles estáticos'!$C$130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estáticos'!$D$130</c:f>
              <c:numCache>
                <c:formatCode>General</c:formatCode>
                <c:ptCount val="1"/>
                <c:pt idx="0">
                  <c:v>1.145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002-41CE-86FA-6339869EFF19}"/>
            </c:ext>
          </c:extLst>
        </c:ser>
        <c:ser>
          <c:idx val="41"/>
          <c:order val="41"/>
          <c:tx>
            <c:strRef>
              <c:f>'Graficas niveles estáticos'!$B$131</c:f>
              <c:strCache>
                <c:ptCount val="1"/>
                <c:pt idx="0">
                  <c:v>Las Flores _ Oleoflores Pozo E_6_1</c:v>
                </c:pt>
              </c:strCache>
            </c:strRef>
          </c:tx>
          <c:xVal>
            <c:numRef>
              <c:f>'Graficas niveles estáticos'!$C$131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estáticos'!$D$131</c:f>
              <c:numCache>
                <c:formatCode>General</c:formatCode>
                <c:ptCount val="1"/>
                <c:pt idx="0">
                  <c:v>1.6070000000000002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C002-41CE-86FA-6339869EFF19}"/>
            </c:ext>
          </c:extLst>
        </c:ser>
        <c:ser>
          <c:idx val="42"/>
          <c:order val="42"/>
          <c:tx>
            <c:strRef>
              <c:f>'Graficas niveles estáticos'!$B$132</c:f>
              <c:strCache>
                <c:ptCount val="1"/>
                <c:pt idx="0">
                  <c:v>Las Flores _ Oleoflores Pozo C_7</c:v>
                </c:pt>
              </c:strCache>
            </c:strRef>
          </c:tx>
          <c:xVal>
            <c:numRef>
              <c:f>'Graficas niveles estáticos'!$C$132</c:f>
              <c:numCache>
                <c:formatCode>[$-409]d\-mmm\-yy;@</c:formatCode>
                <c:ptCount val="1"/>
                <c:pt idx="0">
                  <c:v>42916</c:v>
                </c:pt>
              </c:numCache>
            </c:numRef>
          </c:xVal>
          <c:yVal>
            <c:numRef>
              <c:f>'Graficas niveles estáticos'!$D$132</c:f>
              <c:numCache>
                <c:formatCode>General</c:formatCode>
                <c:ptCount val="1"/>
                <c:pt idx="0">
                  <c:v>1.5449999999999999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002-41CE-86FA-6339869EFF19}"/>
            </c:ext>
          </c:extLst>
        </c:ser>
        <c:ser>
          <c:idx val="43"/>
          <c:order val="43"/>
          <c:tx>
            <c:strRef>
              <c:f>'Graficas niveles estáticos'!$B$133</c:f>
              <c:strCache>
                <c:ptCount val="1"/>
                <c:pt idx="0">
                  <c:v>EDS LOS TOCAYOS</c:v>
                </c:pt>
              </c:strCache>
            </c:strRef>
          </c:tx>
          <c:xVal>
            <c:numRef>
              <c:f>'Graficas niveles estáticos'!$C$133:$C$135</c:f>
              <c:numCache>
                <c:formatCode>[$-409]d\-mmm\-yy;@</c:formatCode>
                <c:ptCount val="3"/>
                <c:pt idx="0">
                  <c:v>43064</c:v>
                </c:pt>
                <c:pt idx="1">
                  <c:v>43739</c:v>
                </c:pt>
                <c:pt idx="2">
                  <c:v>45154</c:v>
                </c:pt>
              </c:numCache>
            </c:numRef>
          </c:xVal>
          <c:yVal>
            <c:numRef>
              <c:f>'Graficas niveles estáticos'!$D$133:$D$135</c:f>
              <c:numCache>
                <c:formatCode>General</c:formatCode>
                <c:ptCount val="3"/>
                <c:pt idx="0">
                  <c:v>3.3620000000000001</c:v>
                </c:pt>
                <c:pt idx="1">
                  <c:v>6.3389999999999995</c:v>
                </c:pt>
                <c:pt idx="2">
                  <c:v>0.76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002-41CE-86FA-6339869EFF19}"/>
            </c:ext>
          </c:extLst>
        </c:ser>
        <c:ser>
          <c:idx val="44"/>
          <c:order val="44"/>
          <c:tx>
            <c:strRef>
              <c:f>'Graficas niveles estáticos'!$B$136</c:f>
              <c:strCache>
                <c:ptCount val="1"/>
                <c:pt idx="0">
                  <c:v>Agrotropical - COLAGROFORESTAL</c:v>
                </c:pt>
              </c:strCache>
            </c:strRef>
          </c:tx>
          <c:xVal>
            <c:numRef>
              <c:f>'Graficas niveles estáticos'!$C$136</c:f>
              <c:numCache>
                <c:formatCode>[$-409]d\-mmm\-yy;@</c:formatCode>
                <c:ptCount val="1"/>
                <c:pt idx="0">
                  <c:v>43064</c:v>
                </c:pt>
              </c:numCache>
            </c:numRef>
          </c:xVal>
          <c:yVal>
            <c:numRef>
              <c:f>'Graficas niveles estáticos'!$D$136</c:f>
              <c:numCache>
                <c:formatCode>General</c:formatCode>
                <c:ptCount val="1"/>
                <c:pt idx="0">
                  <c:v>2.411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002-41CE-86FA-6339869EFF19}"/>
            </c:ext>
          </c:extLst>
        </c:ser>
        <c:ser>
          <c:idx val="45"/>
          <c:order val="45"/>
          <c:tx>
            <c:strRef>
              <c:f>'Graficas niveles estáticos'!$B$138</c:f>
              <c:strCache>
                <c:ptCount val="1"/>
                <c:pt idx="0">
                  <c:v>Nuevo Mundo</c:v>
                </c:pt>
              </c:strCache>
            </c:strRef>
          </c:tx>
          <c:xVal>
            <c:numRef>
              <c:f>'Graficas niveles estáticos'!$C$138:$C$141</c:f>
              <c:numCache>
                <c:formatCode>[$-409]d\-mmm\-yy;@</c:formatCode>
                <c:ptCount val="4"/>
                <c:pt idx="0">
                  <c:v>43064</c:v>
                </c:pt>
                <c:pt idx="1">
                  <c:v>43095</c:v>
                </c:pt>
                <c:pt idx="2">
                  <c:v>44086</c:v>
                </c:pt>
                <c:pt idx="3">
                  <c:v>45153</c:v>
                </c:pt>
              </c:numCache>
            </c:numRef>
          </c:xVal>
          <c:yVal>
            <c:numRef>
              <c:f>'Graficas niveles estáticos'!$D$138:$D$141</c:f>
              <c:numCache>
                <c:formatCode>General</c:formatCode>
                <c:ptCount val="4"/>
                <c:pt idx="0">
                  <c:v>7.641</c:v>
                </c:pt>
                <c:pt idx="1">
                  <c:v>7.8949999999999996</c:v>
                </c:pt>
                <c:pt idx="2">
                  <c:v>8.3539999999999992</c:v>
                </c:pt>
                <c:pt idx="3">
                  <c:v>7.1859999999999999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002-41CE-86FA-6339869EFF19}"/>
            </c:ext>
          </c:extLst>
        </c:ser>
        <c:ser>
          <c:idx val="46"/>
          <c:order val="46"/>
          <c:tx>
            <c:strRef>
              <c:f>'Graficas niveles estáticos'!$B$142</c:f>
              <c:strCache>
                <c:ptCount val="1"/>
                <c:pt idx="0">
                  <c:v>Piezómetro 28 Drummond</c:v>
                </c:pt>
              </c:strCache>
            </c:strRef>
          </c:tx>
          <c:spPr>
            <a:ln w="127000"/>
          </c:spPr>
          <c:xVal>
            <c:numRef>
              <c:f>'Graficas niveles estáticos'!$C$142:$C$145</c:f>
              <c:numCache>
                <c:formatCode>[$-409]d\-mmm\-yy;@</c:formatCode>
                <c:ptCount val="4"/>
                <c:pt idx="0">
                  <c:v>43064</c:v>
                </c:pt>
                <c:pt idx="1">
                  <c:v>43095</c:v>
                </c:pt>
                <c:pt idx="2">
                  <c:v>44086</c:v>
                </c:pt>
                <c:pt idx="3">
                  <c:v>45153</c:v>
                </c:pt>
              </c:numCache>
            </c:numRef>
          </c:xVal>
          <c:yVal>
            <c:numRef>
              <c:f>'Graficas niveles estáticos'!$D$142:$D$145</c:f>
              <c:numCache>
                <c:formatCode>General</c:formatCode>
                <c:ptCount val="4"/>
                <c:pt idx="0">
                  <c:v>6.8460000000000001</c:v>
                </c:pt>
                <c:pt idx="1">
                  <c:v>6.915</c:v>
                </c:pt>
                <c:pt idx="2">
                  <c:v>7.71</c:v>
                </c:pt>
                <c:pt idx="3">
                  <c:v>6.0890000000000004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C002-41CE-86FA-6339869EFF19}"/>
            </c:ext>
          </c:extLst>
        </c:ser>
        <c:ser>
          <c:idx val="47"/>
          <c:order val="47"/>
          <c:tx>
            <c:strRef>
              <c:f>'Graficas niveles estáticos'!$B$146</c:f>
              <c:strCache>
                <c:ptCount val="1"/>
                <c:pt idx="0">
                  <c:v>Piezómetro 29 Drummond</c:v>
                </c:pt>
              </c:strCache>
            </c:strRef>
          </c:tx>
          <c:spPr>
            <a:ln w="127000"/>
          </c:spPr>
          <c:xVal>
            <c:numRef>
              <c:f>'Graficas niveles estáticos'!$C$146:$C$149</c:f>
              <c:numCache>
                <c:formatCode>[$-409]d\-mmm\-yy;@</c:formatCode>
                <c:ptCount val="4"/>
                <c:pt idx="0">
                  <c:v>43064</c:v>
                </c:pt>
                <c:pt idx="1">
                  <c:v>43095</c:v>
                </c:pt>
                <c:pt idx="2">
                  <c:v>44086</c:v>
                </c:pt>
                <c:pt idx="3">
                  <c:v>45153</c:v>
                </c:pt>
              </c:numCache>
            </c:numRef>
          </c:xVal>
          <c:yVal>
            <c:numRef>
              <c:f>'Graficas niveles estáticos'!$D$146:$D$149</c:f>
              <c:numCache>
                <c:formatCode>General</c:formatCode>
                <c:ptCount val="4"/>
                <c:pt idx="0">
                  <c:v>6.6689999999999996</c:v>
                </c:pt>
                <c:pt idx="1">
                  <c:v>6.9020000000000001</c:v>
                </c:pt>
                <c:pt idx="2">
                  <c:v>7.4379999999999988</c:v>
                </c:pt>
                <c:pt idx="3">
                  <c:v>6.0629999999999997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C002-41CE-86FA-6339869EFF19}"/>
            </c:ext>
          </c:extLst>
        </c:ser>
        <c:ser>
          <c:idx val="48"/>
          <c:order val="48"/>
          <c:tx>
            <c:strRef>
              <c:f>'Graficas niveles estáticos'!$B$150</c:f>
              <c:strCache>
                <c:ptCount val="1"/>
                <c:pt idx="0">
                  <c:v>Hacienda Santa Ana</c:v>
                </c:pt>
              </c:strCache>
            </c:strRef>
          </c:tx>
          <c:xVal>
            <c:numRef>
              <c:f>'Graficas niveles estáticos'!$C$150:$C$153</c:f>
              <c:numCache>
                <c:formatCode>[$-409]d\-mmm\-yy;@</c:formatCode>
                <c:ptCount val="4"/>
                <c:pt idx="0">
                  <c:v>43065</c:v>
                </c:pt>
                <c:pt idx="1">
                  <c:v>43092</c:v>
                </c:pt>
                <c:pt idx="2">
                  <c:v>43738</c:v>
                </c:pt>
                <c:pt idx="3">
                  <c:v>45155</c:v>
                </c:pt>
              </c:numCache>
            </c:numRef>
          </c:xVal>
          <c:yVal>
            <c:numRef>
              <c:f>'Graficas niveles estáticos'!$D$150:$D$153</c:f>
              <c:numCache>
                <c:formatCode>General</c:formatCode>
                <c:ptCount val="4"/>
                <c:pt idx="0">
                  <c:v>1.3970000000000002</c:v>
                </c:pt>
                <c:pt idx="1">
                  <c:v>0.90999999999999992</c:v>
                </c:pt>
                <c:pt idx="2">
                  <c:v>1.77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C002-41CE-86FA-6339869EFF19}"/>
            </c:ext>
          </c:extLst>
        </c:ser>
        <c:ser>
          <c:idx val="49"/>
          <c:order val="49"/>
          <c:tx>
            <c:strRef>
              <c:f>'Graficas niveles estáticos'!$B$154</c:f>
              <c:strCache>
                <c:ptCount val="1"/>
                <c:pt idx="0">
                  <c:v>Karseisa</c:v>
                </c:pt>
              </c:strCache>
            </c:strRef>
          </c:tx>
          <c:xVal>
            <c:numRef>
              <c:f>'Graficas niveles estáticos'!$C$154:$C$156</c:f>
              <c:numCache>
                <c:formatCode>[$-409]d\-mmm\-yy;@</c:formatCode>
                <c:ptCount val="3"/>
                <c:pt idx="0">
                  <c:v>43065</c:v>
                </c:pt>
                <c:pt idx="1">
                  <c:v>43092</c:v>
                </c:pt>
                <c:pt idx="2">
                  <c:v>44087</c:v>
                </c:pt>
              </c:numCache>
            </c:numRef>
          </c:xVal>
          <c:yVal>
            <c:numRef>
              <c:f>'Graficas niveles estáticos'!$D$154:$D$156</c:f>
              <c:numCache>
                <c:formatCode>General</c:formatCode>
                <c:ptCount val="3"/>
                <c:pt idx="0">
                  <c:v>1.528</c:v>
                </c:pt>
                <c:pt idx="1">
                  <c:v>3.81</c:v>
                </c:pt>
                <c:pt idx="2">
                  <c:v>4.7359999999999998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C002-41CE-86FA-6339869EFF19}"/>
            </c:ext>
          </c:extLst>
        </c:ser>
        <c:ser>
          <c:idx val="50"/>
          <c:order val="50"/>
          <c:tx>
            <c:strRef>
              <c:f>'Graficas niveles estáticos'!$B$157</c:f>
              <c:strCache>
                <c:ptCount val="1"/>
                <c:pt idx="0">
                  <c:v>Balsamera - pozo nuevo</c:v>
                </c:pt>
              </c:strCache>
            </c:strRef>
          </c:tx>
          <c:xVal>
            <c:numRef>
              <c:f>'Graficas niveles estáticos'!$C$157</c:f>
              <c:numCache>
                <c:formatCode>[$-409]d\-mmm\-yy;@</c:formatCode>
                <c:ptCount val="1"/>
                <c:pt idx="0">
                  <c:v>43090</c:v>
                </c:pt>
              </c:numCache>
            </c:numRef>
          </c:xVal>
          <c:yVal>
            <c:numRef>
              <c:f>'Graficas niveles estáticos'!$D$157</c:f>
              <c:numCache>
                <c:formatCode>General</c:formatCode>
                <c:ptCount val="1"/>
                <c:pt idx="0">
                  <c:v>0.71999999999999986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C002-41CE-86FA-6339869EFF19}"/>
            </c:ext>
          </c:extLst>
        </c:ser>
        <c:ser>
          <c:idx val="51"/>
          <c:order val="51"/>
          <c:tx>
            <c:strRef>
              <c:f>'Graficas niveles estáticos'!$B$158</c:f>
              <c:strCache>
                <c:ptCount val="1"/>
                <c:pt idx="0">
                  <c:v>EDS JLT SAN ALBERTO </c:v>
                </c:pt>
              </c:strCache>
            </c:strRef>
          </c:tx>
          <c:xVal>
            <c:numRef>
              <c:f>'Graficas niveles estáticos'!$C$158</c:f>
              <c:numCache>
                <c:formatCode>[$-409]d\-mmm\-yy;@</c:formatCode>
                <c:ptCount val="1"/>
                <c:pt idx="0">
                  <c:v>43249</c:v>
                </c:pt>
              </c:numCache>
            </c:numRef>
          </c:xVal>
          <c:yVal>
            <c:numRef>
              <c:f>'Graficas niveles estáticos'!$D$158</c:f>
              <c:numCache>
                <c:formatCode>General</c:formatCode>
                <c:ptCount val="1"/>
                <c:pt idx="0">
                  <c:v>4.4800000000000004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002-41CE-86FA-6339869EFF19}"/>
            </c:ext>
          </c:extLst>
        </c:ser>
        <c:ser>
          <c:idx val="52"/>
          <c:order val="52"/>
          <c:tx>
            <c:strRef>
              <c:f>'Graficas niveles estáticos'!$B$159</c:f>
              <c:strCache>
                <c:ptCount val="1"/>
                <c:pt idx="0">
                  <c:v>PARADOR LA CABAÑA - </c:v>
                </c:pt>
              </c:strCache>
            </c:strRef>
          </c:tx>
          <c:xVal>
            <c:numRef>
              <c:f>'Graficas niveles estáticos'!$C$159:$C$160</c:f>
              <c:numCache>
                <c:formatCode>[$-409]d\-mmm\-yy;@</c:formatCode>
                <c:ptCount val="2"/>
                <c:pt idx="0">
                  <c:v>43249</c:v>
                </c:pt>
                <c:pt idx="1">
                  <c:v>44889</c:v>
                </c:pt>
              </c:numCache>
            </c:numRef>
          </c:xVal>
          <c:yVal>
            <c:numRef>
              <c:f>'Graficas niveles estáticos'!$D$159:$D$160</c:f>
              <c:numCache>
                <c:formatCode>General</c:formatCode>
                <c:ptCount val="2"/>
                <c:pt idx="0">
                  <c:v>4.056</c:v>
                </c:pt>
                <c:pt idx="1">
                  <c:v>3.55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C002-41CE-86FA-6339869EFF19}"/>
            </c:ext>
          </c:extLst>
        </c:ser>
        <c:ser>
          <c:idx val="53"/>
          <c:order val="53"/>
          <c:tx>
            <c:strRef>
              <c:f>'Graficas niveles estáticos'!$B$161</c:f>
              <c:strCache>
                <c:ptCount val="1"/>
                <c:pt idx="0">
                  <c:v>EDS EL ENCANTO</c:v>
                </c:pt>
              </c:strCache>
            </c:strRef>
          </c:tx>
          <c:xVal>
            <c:numRef>
              <c:f>'Graficas niveles estáticos'!$C$161</c:f>
              <c:numCache>
                <c:formatCode>[$-409]d\-mmm\-yy;@</c:formatCode>
                <c:ptCount val="1"/>
                <c:pt idx="0">
                  <c:v>43250</c:v>
                </c:pt>
              </c:numCache>
            </c:numRef>
          </c:xVal>
          <c:yVal>
            <c:numRef>
              <c:f>'Graficas niveles estáticos'!$D$161</c:f>
              <c:numCache>
                <c:formatCode>General</c:formatCode>
                <c:ptCount val="1"/>
                <c:pt idx="0">
                  <c:v>6.5149999999999997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002-41CE-86FA-6339869EFF19}"/>
            </c:ext>
          </c:extLst>
        </c:ser>
        <c:ser>
          <c:idx val="54"/>
          <c:order val="54"/>
          <c:tx>
            <c:strRef>
              <c:f>'Graficas niveles estáticos'!$B$162</c:f>
              <c:strCache>
                <c:ptCount val="1"/>
                <c:pt idx="0">
                  <c:v>SOLAM SAS 1 POZO</c:v>
                </c:pt>
              </c:strCache>
            </c:strRef>
          </c:tx>
          <c:xVal>
            <c:numRef>
              <c:f>'Graficas niveles estáticos'!$C$162</c:f>
              <c:numCache>
                <c:formatCode>[$-409]d\-mmm\-yy;@</c:formatCode>
                <c:ptCount val="1"/>
                <c:pt idx="0">
                  <c:v>43250</c:v>
                </c:pt>
              </c:numCache>
            </c:numRef>
          </c:xVal>
          <c:yVal>
            <c:numRef>
              <c:f>'Graficas niveles estáticos'!$D$162</c:f>
              <c:numCache>
                <c:formatCode>General</c:formatCode>
                <c:ptCount val="1"/>
                <c:pt idx="0">
                  <c:v>0.28299999999999997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C002-41CE-86FA-6339869EFF19}"/>
            </c:ext>
          </c:extLst>
        </c:ser>
        <c:ser>
          <c:idx val="55"/>
          <c:order val="55"/>
          <c:tx>
            <c:strRef>
              <c:f>'Graficas niveles estáticos'!$B$163</c:f>
              <c:strCache>
                <c:ptCount val="1"/>
                <c:pt idx="0">
                  <c:v>SOLAM SAS 2 PIEZOM 1</c:v>
                </c:pt>
              </c:strCache>
            </c:strRef>
          </c:tx>
          <c:xVal>
            <c:numRef>
              <c:f>'Graficas niveles estáticos'!$C$163</c:f>
              <c:numCache>
                <c:formatCode>[$-409]d\-mmm\-yy;@</c:formatCode>
                <c:ptCount val="1"/>
                <c:pt idx="0">
                  <c:v>43250</c:v>
                </c:pt>
              </c:numCache>
            </c:numRef>
          </c:xVal>
          <c:yVal>
            <c:numRef>
              <c:f>'Graficas niveles estáticos'!$D$163</c:f>
              <c:numCache>
                <c:formatCode>General</c:formatCode>
                <c:ptCount val="1"/>
                <c:pt idx="0">
                  <c:v>3.355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002-41CE-86FA-6339869EFF19}"/>
            </c:ext>
          </c:extLst>
        </c:ser>
        <c:ser>
          <c:idx val="56"/>
          <c:order val="56"/>
          <c:tx>
            <c:strRef>
              <c:f>'Graficas niveles estáticos'!$B$164</c:f>
              <c:strCache>
                <c:ptCount val="1"/>
                <c:pt idx="0">
                  <c:v>SOLAM SAS 3 PIEZOM 2</c:v>
                </c:pt>
              </c:strCache>
            </c:strRef>
          </c:tx>
          <c:xVal>
            <c:numRef>
              <c:f>'Graficas niveles estáticos'!$C$164</c:f>
              <c:numCache>
                <c:formatCode>[$-409]d\-mmm\-yy;@</c:formatCode>
                <c:ptCount val="1"/>
                <c:pt idx="0">
                  <c:v>43250</c:v>
                </c:pt>
              </c:numCache>
            </c:numRef>
          </c:xVal>
          <c:yVal>
            <c:numRef>
              <c:f>'Graficas niveles estáticos'!$D$164</c:f>
              <c:numCache>
                <c:formatCode>General</c:formatCode>
                <c:ptCount val="1"/>
                <c:pt idx="0">
                  <c:v>1.18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C002-41CE-86FA-6339869EFF19}"/>
            </c:ext>
          </c:extLst>
        </c:ser>
        <c:ser>
          <c:idx val="57"/>
          <c:order val="57"/>
          <c:tx>
            <c:strRef>
              <c:f>'Graficas niveles estáticos'!$B$165</c:f>
              <c:strCache>
                <c:ptCount val="1"/>
                <c:pt idx="0">
                  <c:v>LA ESPERANZA</c:v>
                </c:pt>
              </c:strCache>
            </c:strRef>
          </c:tx>
          <c:xVal>
            <c:numRef>
              <c:f>'Graficas niveles estáticos'!$C$165:$C$167</c:f>
              <c:numCache>
                <c:formatCode>[$-409]d\-mmm\-yy;@</c:formatCode>
                <c:ptCount val="3"/>
                <c:pt idx="0">
                  <c:v>43251</c:v>
                </c:pt>
                <c:pt idx="1">
                  <c:v>44140</c:v>
                </c:pt>
                <c:pt idx="2">
                  <c:v>44890</c:v>
                </c:pt>
              </c:numCache>
            </c:numRef>
          </c:xVal>
          <c:yVal>
            <c:numRef>
              <c:f>'Graficas niveles estáticos'!$D$165:$D$167</c:f>
              <c:numCache>
                <c:formatCode>General</c:formatCode>
                <c:ptCount val="3"/>
                <c:pt idx="0">
                  <c:v>2.843</c:v>
                </c:pt>
                <c:pt idx="1">
                  <c:v>3.66</c:v>
                </c:pt>
                <c:pt idx="2">
                  <c:v>1.9650000000000001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C002-41CE-86FA-6339869EFF19}"/>
            </c:ext>
          </c:extLst>
        </c:ser>
        <c:ser>
          <c:idx val="58"/>
          <c:order val="58"/>
          <c:tx>
            <c:strRef>
              <c:f>'Graficas niveles estáticos'!$B$168</c:f>
              <c:strCache>
                <c:ptCount val="1"/>
                <c:pt idx="0">
                  <c:v>TERMINAL DE TRANSPORTE DE AGUACHICA</c:v>
                </c:pt>
              </c:strCache>
            </c:strRef>
          </c:tx>
          <c:xVal>
            <c:numRef>
              <c:f>'Graficas niveles estáticos'!$C$168</c:f>
              <c:numCache>
                <c:formatCode>[$-409]d\-mmm\-yy;@</c:formatCode>
                <c:ptCount val="1"/>
                <c:pt idx="0">
                  <c:v>43251</c:v>
                </c:pt>
              </c:numCache>
            </c:numRef>
          </c:xVal>
          <c:yVal>
            <c:numRef>
              <c:f>'Graficas niveles estáticos'!$D$168</c:f>
              <c:numCache>
                <c:formatCode>General</c:formatCode>
                <c:ptCount val="1"/>
                <c:pt idx="0">
                  <c:v>4.2869999999999999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C002-41CE-86FA-6339869EFF19}"/>
            </c:ext>
          </c:extLst>
        </c:ser>
        <c:ser>
          <c:idx val="59"/>
          <c:order val="59"/>
          <c:tx>
            <c:strRef>
              <c:f>'Graficas niveles estáticos'!$B$169</c:f>
              <c:strCache>
                <c:ptCount val="1"/>
                <c:pt idx="0">
                  <c:v>LOS ACHOTES</c:v>
                </c:pt>
              </c:strCache>
            </c:strRef>
          </c:tx>
          <c:xVal>
            <c:numRef>
              <c:f>'Graficas niveles estáticos'!$C$169</c:f>
              <c:numCache>
                <c:formatCode>[$-409]d\-mmm\-yy;@</c:formatCode>
                <c:ptCount val="1"/>
                <c:pt idx="0">
                  <c:v>43251</c:v>
                </c:pt>
              </c:numCache>
            </c:numRef>
          </c:xVal>
          <c:yVal>
            <c:numRef>
              <c:f>'Graficas niveles estáticos'!$D$169</c:f>
              <c:numCache>
                <c:formatCode>General</c:formatCode>
                <c:ptCount val="1"/>
                <c:pt idx="0">
                  <c:v>2.4700000000000002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C002-41CE-86FA-6339869EFF19}"/>
            </c:ext>
          </c:extLst>
        </c:ser>
        <c:ser>
          <c:idx val="60"/>
          <c:order val="60"/>
          <c:tx>
            <c:strRef>
              <c:f>'Graficas niveles estáticos'!$B$170</c:f>
              <c:strCache>
                <c:ptCount val="1"/>
                <c:pt idx="0">
                  <c:v>EDS LOS LAGOS PITS</c:v>
                </c:pt>
              </c:strCache>
            </c:strRef>
          </c:tx>
          <c:xVal>
            <c:numRef>
              <c:f>'Graficas niveles estáticos'!$C$170</c:f>
              <c:numCache>
                <c:formatCode>[$-409]d\-mmm\-yy;@</c:formatCode>
                <c:ptCount val="1"/>
                <c:pt idx="0">
                  <c:v>43251</c:v>
                </c:pt>
              </c:numCache>
            </c:numRef>
          </c:xVal>
          <c:yVal>
            <c:numRef>
              <c:f>'Graficas niveles estáticos'!$D$170</c:f>
              <c:numCache>
                <c:formatCode>General</c:formatCode>
                <c:ptCount val="1"/>
                <c:pt idx="0">
                  <c:v>5.7619999999999996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C002-41CE-86FA-6339869EFF19}"/>
            </c:ext>
          </c:extLst>
        </c:ser>
        <c:ser>
          <c:idx val="61"/>
          <c:order val="61"/>
          <c:tx>
            <c:strRef>
              <c:f>'Graficas niveles estáticos'!$B$171</c:f>
              <c:strCache>
                <c:ptCount val="1"/>
                <c:pt idx="0">
                  <c:v>LAS DELICIAS</c:v>
                </c:pt>
              </c:strCache>
            </c:strRef>
          </c:tx>
          <c:xVal>
            <c:numRef>
              <c:f>'Graficas niveles estáticos'!$C$171</c:f>
              <c:numCache>
                <c:formatCode>[$-409]d\-mmm\-yy;@</c:formatCode>
                <c:ptCount val="1"/>
                <c:pt idx="0">
                  <c:v>43252</c:v>
                </c:pt>
              </c:numCache>
            </c:numRef>
          </c:xVal>
          <c:yVal>
            <c:numRef>
              <c:f>'Graficas niveles estáticos'!$D$171</c:f>
              <c:numCache>
                <c:formatCode>General</c:formatCode>
                <c:ptCount val="1"/>
                <c:pt idx="0">
                  <c:v>3.36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C002-41CE-86FA-6339869EFF19}"/>
            </c:ext>
          </c:extLst>
        </c:ser>
        <c:ser>
          <c:idx val="62"/>
          <c:order val="62"/>
          <c:tx>
            <c:strRef>
              <c:f>'Graficas niveles estáticos'!$B$172</c:f>
              <c:strCache>
                <c:ptCount val="1"/>
                <c:pt idx="0">
                  <c:v>VILLA RICARDO</c:v>
                </c:pt>
              </c:strCache>
            </c:strRef>
          </c:tx>
          <c:xVal>
            <c:numRef>
              <c:f>'Graficas niveles estáticos'!$C$172:$C$173</c:f>
              <c:numCache>
                <c:formatCode>[$-409]d\-mmm\-yy;@</c:formatCode>
                <c:ptCount val="2"/>
                <c:pt idx="0">
                  <c:v>43252</c:v>
                </c:pt>
                <c:pt idx="1">
                  <c:v>44141</c:v>
                </c:pt>
              </c:numCache>
            </c:numRef>
          </c:xVal>
          <c:yVal>
            <c:numRef>
              <c:f>'Graficas niveles estáticos'!$D$172:$D$173</c:f>
              <c:numCache>
                <c:formatCode>General</c:formatCode>
                <c:ptCount val="2"/>
                <c:pt idx="0">
                  <c:v>3.915</c:v>
                </c:pt>
                <c:pt idx="1">
                  <c:v>2.94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C002-41CE-86FA-6339869EFF19}"/>
            </c:ext>
          </c:extLst>
        </c:ser>
        <c:ser>
          <c:idx val="63"/>
          <c:order val="63"/>
          <c:tx>
            <c:strRef>
              <c:f>'Graficas niveles estáticos'!$B$174</c:f>
              <c:strCache>
                <c:ptCount val="1"/>
                <c:pt idx="0">
                  <c:v>EDS EL NEVADO</c:v>
                </c:pt>
              </c:strCache>
            </c:strRef>
          </c:tx>
          <c:xVal>
            <c:numRef>
              <c:f>'Graficas niveles estáticos'!$C$174</c:f>
              <c:numCache>
                <c:formatCode>[$-409]d\-mmm\-yy;@</c:formatCode>
                <c:ptCount val="1"/>
                <c:pt idx="0">
                  <c:v>43252</c:v>
                </c:pt>
              </c:numCache>
            </c:numRef>
          </c:xVal>
          <c:yVal>
            <c:numRef>
              <c:f>'Graficas niveles estáticos'!$D$174</c:f>
              <c:numCache>
                <c:formatCode>General</c:formatCode>
                <c:ptCount val="1"/>
                <c:pt idx="0">
                  <c:v>6.07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C002-41CE-86FA-6339869EFF19}"/>
            </c:ext>
          </c:extLst>
        </c:ser>
        <c:ser>
          <c:idx val="64"/>
          <c:order val="64"/>
          <c:tx>
            <c:strRef>
              <c:f>'Graficas niveles estáticos'!$B$175</c:f>
              <c:strCache>
                <c:ptCount val="1"/>
                <c:pt idx="0">
                  <c:v>EDA LA PAJUILA </c:v>
                </c:pt>
              </c:strCache>
            </c:strRef>
          </c:tx>
          <c:xVal>
            <c:numRef>
              <c:f>'Graficas niveles estáticos'!$C$175</c:f>
              <c:numCache>
                <c:formatCode>[$-409]d\-mmm\-yy;@</c:formatCode>
                <c:ptCount val="1"/>
                <c:pt idx="0">
                  <c:v>43741</c:v>
                </c:pt>
              </c:numCache>
            </c:numRef>
          </c:xVal>
          <c:yVal>
            <c:numRef>
              <c:f>'Graficas niveles estáticos'!$D$175</c:f>
              <c:numCache>
                <c:formatCode>General</c:formatCode>
                <c:ptCount val="1"/>
                <c:pt idx="0">
                  <c:v>6.3979999999999997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C002-41CE-86FA-6339869EFF19}"/>
            </c:ext>
          </c:extLst>
        </c:ser>
        <c:ser>
          <c:idx val="65"/>
          <c:order val="65"/>
          <c:tx>
            <c:strRef>
              <c:f>'Graficas niveles estáticos'!$B$176</c:f>
              <c:strCache>
                <c:ptCount val="1"/>
                <c:pt idx="0">
                  <c:v>FINCA HOLANDA </c:v>
                </c:pt>
              </c:strCache>
            </c:strRef>
          </c:tx>
          <c:xVal>
            <c:numRef>
              <c:f>'Graficas niveles estáticos'!$C$176</c:f>
              <c:numCache>
                <c:formatCode>[$-409]d\-mmm\-yy;@</c:formatCode>
                <c:ptCount val="1"/>
                <c:pt idx="0">
                  <c:v>43741</c:v>
                </c:pt>
              </c:numCache>
            </c:numRef>
          </c:xVal>
          <c:yVal>
            <c:numRef>
              <c:f>'Graficas niveles estáticos'!$D$176</c:f>
              <c:numCache>
                <c:formatCode>General</c:formatCode>
                <c:ptCount val="1"/>
                <c:pt idx="0">
                  <c:v>2.0230000000000001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C002-41CE-86FA-6339869EFF19}"/>
            </c:ext>
          </c:extLst>
        </c:ser>
        <c:ser>
          <c:idx val="66"/>
          <c:order val="66"/>
          <c:tx>
            <c:strRef>
              <c:f>'Graficas niveles estáticos'!$B$38</c:f>
              <c:strCache>
                <c:ptCount val="1"/>
                <c:pt idx="0">
                  <c:v>Palmas Oleaginosas de Casacará Pozo Lote C-1</c:v>
                </c:pt>
              </c:strCache>
            </c:strRef>
          </c:tx>
          <c:xVal>
            <c:numRef>
              <c:f>'Graficas niveles estáticos'!$C$38</c:f>
              <c:numCache>
                <c:formatCode>[$-409]d\-mmm\-yy;@</c:formatCode>
                <c:ptCount val="1"/>
                <c:pt idx="0">
                  <c:v>44084</c:v>
                </c:pt>
              </c:numCache>
            </c:numRef>
          </c:xVal>
          <c:yVal>
            <c:numRef>
              <c:f>'Graficas niveles estáticos'!$D$38</c:f>
              <c:numCache>
                <c:formatCode>General</c:formatCode>
                <c:ptCount val="1"/>
                <c:pt idx="0">
                  <c:v>1.9650000000000001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C002-41CE-86FA-6339869EFF19}"/>
            </c:ext>
          </c:extLst>
        </c:ser>
        <c:ser>
          <c:idx val="67"/>
          <c:order val="67"/>
          <c:tx>
            <c:strRef>
              <c:f>'Graficas niveles estáticos'!$B$177</c:f>
              <c:strCache>
                <c:ptCount val="1"/>
                <c:pt idx="0">
                  <c:v>EDS AMEDRUM</c:v>
                </c:pt>
              </c:strCache>
            </c:strRef>
          </c:tx>
          <c:xVal>
            <c:numRef>
              <c:f>'Graficas niveles estáticos'!$C$177</c:f>
              <c:numCache>
                <c:formatCode>[$-409]d\-mmm\-yy;@</c:formatCode>
                <c:ptCount val="1"/>
                <c:pt idx="0">
                  <c:v>44086</c:v>
                </c:pt>
              </c:numCache>
            </c:numRef>
          </c:xVal>
          <c:yVal>
            <c:numRef>
              <c:f>'Graficas niveles estáticos'!$D$177</c:f>
              <c:numCache>
                <c:formatCode>General</c:formatCode>
                <c:ptCount val="1"/>
                <c:pt idx="0">
                  <c:v>9.25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C002-41CE-86FA-6339869EFF19}"/>
            </c:ext>
          </c:extLst>
        </c:ser>
        <c:ser>
          <c:idx val="68"/>
          <c:order val="68"/>
          <c:tx>
            <c:strRef>
              <c:f>'Graficas niveles estáticos'!$B$179</c:f>
              <c:strCache>
                <c:ptCount val="1"/>
                <c:pt idx="0">
                  <c:v>Finca Garzón</c:v>
                </c:pt>
              </c:strCache>
            </c:strRef>
          </c:tx>
          <c:xVal>
            <c:numRef>
              <c:f>'Graficas niveles estáticos'!$C$179</c:f>
              <c:numCache>
                <c:formatCode>[$-409]d\-mmm\-yy;@</c:formatCode>
                <c:ptCount val="1"/>
                <c:pt idx="0">
                  <c:v>44088</c:v>
                </c:pt>
              </c:numCache>
            </c:numRef>
          </c:xVal>
          <c:yVal>
            <c:numRef>
              <c:f>'Graficas niveles estáticos'!$D$179</c:f>
              <c:numCache>
                <c:formatCode>General</c:formatCode>
                <c:ptCount val="1"/>
                <c:pt idx="0">
                  <c:v>7.2720000000000002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C002-41CE-86FA-6339869EFF19}"/>
            </c:ext>
          </c:extLst>
        </c:ser>
        <c:ser>
          <c:idx val="69"/>
          <c:order val="69"/>
          <c:tx>
            <c:strRef>
              <c:f>'Graficas niveles estáticos'!$B$180</c:f>
              <c:strCache>
                <c:ptCount val="1"/>
                <c:pt idx="0">
                  <c:v>Finca Belén</c:v>
                </c:pt>
              </c:strCache>
            </c:strRef>
          </c:tx>
          <c:xVal>
            <c:numRef>
              <c:f>'Graficas niveles estáticos'!$C$180</c:f>
              <c:numCache>
                <c:formatCode>[$-409]d\-mmm\-yy;@</c:formatCode>
                <c:ptCount val="1"/>
                <c:pt idx="0">
                  <c:v>44088</c:v>
                </c:pt>
              </c:numCache>
            </c:numRef>
          </c:xVal>
          <c:yVal>
            <c:numRef>
              <c:f>'Graficas niveles estáticos'!$D$180</c:f>
              <c:numCache>
                <c:formatCode>General</c:formatCode>
                <c:ptCount val="1"/>
                <c:pt idx="0">
                  <c:v>9.1859999999999999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C002-41CE-86FA-6339869EFF19}"/>
            </c:ext>
          </c:extLst>
        </c:ser>
        <c:ser>
          <c:idx val="70"/>
          <c:order val="70"/>
          <c:tx>
            <c:strRef>
              <c:f>'Graficas niveles estáticos'!$B$181</c:f>
              <c:strCache>
                <c:ptCount val="1"/>
                <c:pt idx="0">
                  <c:v>Finca de Álvaro Donado</c:v>
                </c:pt>
              </c:strCache>
            </c:strRef>
          </c:tx>
          <c:xVal>
            <c:numRef>
              <c:f>'Graficas niveles estáticos'!$C$181:$C$182</c:f>
              <c:numCache>
                <c:formatCode>[$-409]d\-mmm\-yy;@</c:formatCode>
                <c:ptCount val="2"/>
                <c:pt idx="0">
                  <c:v>44142</c:v>
                </c:pt>
                <c:pt idx="1">
                  <c:v>44888</c:v>
                </c:pt>
              </c:numCache>
            </c:numRef>
          </c:xVal>
          <c:yVal>
            <c:numRef>
              <c:f>'Graficas niveles estáticos'!$D$181:$D$182</c:f>
              <c:numCache>
                <c:formatCode>General</c:formatCode>
                <c:ptCount val="2"/>
                <c:pt idx="0">
                  <c:v>18.885000000000002</c:v>
                </c:pt>
                <c:pt idx="1">
                  <c:v>2.246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C002-41CE-86FA-6339869EFF19}"/>
            </c:ext>
          </c:extLst>
        </c:ser>
        <c:ser>
          <c:idx val="71"/>
          <c:order val="71"/>
          <c:tx>
            <c:strRef>
              <c:f>'Graficas niveles estáticos'!$B$183</c:f>
              <c:strCache>
                <c:ptCount val="1"/>
                <c:pt idx="0">
                  <c:v>Parlamento</c:v>
                </c:pt>
              </c:strCache>
            </c:strRef>
          </c:tx>
          <c:xVal>
            <c:numRef>
              <c:f>'Graficas niveles estáticos'!$C$183</c:f>
              <c:numCache>
                <c:formatCode>[$-409]d\-mmm\-yy;@</c:formatCode>
                <c:ptCount val="1"/>
                <c:pt idx="0">
                  <c:v>44145</c:v>
                </c:pt>
              </c:numCache>
            </c:numRef>
          </c:xVal>
          <c:yVal>
            <c:numRef>
              <c:f>'Graficas niveles estáticos'!$D$183</c:f>
              <c:numCache>
                <c:formatCode>General</c:formatCode>
                <c:ptCount val="1"/>
                <c:pt idx="0">
                  <c:v>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C002-41CE-86FA-6339869E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90784"/>
        <c:axId val="97792384"/>
      </c:scatterChart>
      <c:valAx>
        <c:axId val="96790784"/>
        <c:scaling>
          <c:orientation val="minMax"/>
        </c:scaling>
        <c:delete val="0"/>
        <c:axPos val="t"/>
        <c:majorGridlines>
          <c:spPr>
            <a:ln w="63500" cmpd="sng">
              <a:solidFill>
                <a:schemeClr val="tx1"/>
              </a:solidFill>
            </a:ln>
          </c:spPr>
        </c:majorGridlines>
        <c:minorGridlines/>
        <c:title>
          <c:overlay val="0"/>
        </c:title>
        <c:numFmt formatCode="[$-409]d\-mmm\-yy;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2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7792384"/>
        <c:crosses val="autoZero"/>
        <c:crossBetween val="midCat"/>
        <c:majorUnit val="75"/>
        <c:minorUnit val="10"/>
      </c:valAx>
      <c:valAx>
        <c:axId val="97792384"/>
        <c:scaling>
          <c:orientation val="maxMin"/>
          <c:min val="0"/>
        </c:scaling>
        <c:delete val="0"/>
        <c:axPos val="l"/>
        <c:majorGridlines>
          <c:spPr>
            <a:ln w="38100">
              <a:solidFill>
                <a:sysClr val="windowText" lastClr="000000"/>
              </a:solidFill>
            </a:ln>
          </c:spPr>
        </c:majorGridlines>
        <c:title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3000" baseline="0"/>
            </a:pPr>
            <a:endParaRPr lang="es-CO"/>
          </a:p>
        </c:txPr>
        <c:crossAx val="96790784"/>
        <c:crossesAt val="21000"/>
        <c:crossBetween val="midCat"/>
        <c:majorUnit val="1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3261652993637576E-2"/>
          <c:y val="0.89474978500027924"/>
          <c:w val="0.3614680298470544"/>
          <c:h val="9.9672780504606928E-2"/>
        </c:manualLayout>
      </c:layout>
      <c:overlay val="0"/>
      <c:spPr>
        <a:solidFill>
          <a:srgbClr val="F3EFBF"/>
        </a:solidFill>
        <a:ln>
          <a:solidFill>
            <a:schemeClr val="tx1"/>
          </a:solidFill>
        </a:ln>
      </c:spPr>
      <c:txPr>
        <a:bodyPr/>
        <a:lstStyle/>
        <a:p>
          <a:pPr>
            <a:defRPr sz="1600" baseline="0"/>
          </a:pPr>
          <a:endParaRPr lang="es-CO"/>
        </a:p>
      </c:txPr>
    </c:legend>
    <c:plotVisOnly val="1"/>
    <c:dispBlanksAs val="gap"/>
    <c:showDLblsOverMax val="0"/>
  </c:chart>
  <c:spPr>
    <a:noFill/>
    <a:ln w="63500">
      <a:solidFill>
        <a:schemeClr val="tx1">
          <a:lumMod val="95000"/>
          <a:lumOff val="5000"/>
        </a:schemeClr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</xdr:row>
      <xdr:rowOff>0</xdr:rowOff>
    </xdr:from>
    <xdr:to>
      <xdr:col>122</xdr:col>
      <xdr:colOff>476250</xdr:colOff>
      <xdr:row>281</xdr:row>
      <xdr:rowOff>95250</xdr:rowOff>
    </xdr:to>
    <xdr:graphicFrame macro="">
      <xdr:nvGraphicFramePr>
        <xdr:cNvPr id="2100" name="11 Gráfico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NTARIO_TOTAL/RBASUB_CORPOCESAR/RBASUB_2015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_estaticos"/>
      <sheetName val="N_dinamicos"/>
      <sheetName val="Calidad_fq"/>
    </sheetNames>
    <sheetDataSet>
      <sheetData sheetId="0">
        <row r="11">
          <cell r="AS11">
            <v>44889</v>
          </cell>
        </row>
        <row r="38">
          <cell r="AS38">
            <v>44887</v>
          </cell>
        </row>
        <row r="39">
          <cell r="AS39">
            <v>44887</v>
          </cell>
        </row>
        <row r="40">
          <cell r="AS40">
            <v>44887</v>
          </cell>
        </row>
        <row r="41">
          <cell r="AS41">
            <v>44887</v>
          </cell>
        </row>
        <row r="43">
          <cell r="AS43">
            <v>44887</v>
          </cell>
        </row>
        <row r="61">
          <cell r="AS61">
            <v>44889</v>
          </cell>
        </row>
        <row r="62">
          <cell r="AS62">
            <v>44889</v>
          </cell>
        </row>
        <row r="67">
          <cell r="AS67">
            <v>44888</v>
          </cell>
        </row>
        <row r="70">
          <cell r="AS70">
            <v>44890</v>
          </cell>
        </row>
        <row r="71">
          <cell r="AS71">
            <v>44888</v>
          </cell>
        </row>
        <row r="73">
          <cell r="AS73">
            <v>44888</v>
          </cell>
        </row>
        <row r="74">
          <cell r="AS74">
            <v>44888</v>
          </cell>
        </row>
        <row r="75">
          <cell r="AS75">
            <v>44888</v>
          </cell>
        </row>
        <row r="76">
          <cell r="AS76">
            <v>44889</v>
          </cell>
        </row>
        <row r="78">
          <cell r="AS78">
            <v>44889</v>
          </cell>
        </row>
        <row r="82">
          <cell r="AS82">
            <v>44888</v>
          </cell>
        </row>
        <row r="83">
          <cell r="AS83">
            <v>44888</v>
          </cell>
        </row>
        <row r="86">
          <cell r="AU86">
            <v>2.0299999999999998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D87"/>
  <sheetViews>
    <sheetView zoomScale="70" zoomScaleNormal="70" workbookViewId="0">
      <pane xSplit="4" ySplit="1" topLeftCell="AV2" activePane="bottomRight" state="frozen"/>
      <selection pane="topRight" activeCell="E1" sqref="E1"/>
      <selection pane="bottomLeft" activeCell="A2" sqref="A2"/>
      <selection pane="bottomRight" activeCell="A85" sqref="A85:D85"/>
    </sheetView>
  </sheetViews>
  <sheetFormatPr baseColWidth="10" defaultColWidth="21.42578125" defaultRowHeight="14.25" x14ac:dyDescent="0.2"/>
  <cols>
    <col min="1" max="1" width="10.42578125" style="8" customWidth="1"/>
    <col min="2" max="2" width="48.42578125" style="8" bestFit="1" customWidth="1"/>
    <col min="3" max="4" width="9.7109375" style="8" bestFit="1" customWidth="1"/>
    <col min="5" max="5" width="11.7109375" style="9" bestFit="1" customWidth="1"/>
    <col min="6" max="6" width="6.28515625" style="8" bestFit="1" customWidth="1"/>
    <col min="7" max="8" width="6.7109375" style="8" bestFit="1" customWidth="1"/>
    <col min="9" max="9" width="20.28515625" style="8" bestFit="1" customWidth="1"/>
    <col min="10" max="10" width="11.7109375" style="9" bestFit="1" customWidth="1"/>
    <col min="11" max="11" width="9.42578125" style="8" bestFit="1" customWidth="1"/>
    <col min="12" max="12" width="7.5703125" style="8" bestFit="1" customWidth="1"/>
    <col min="13" max="13" width="7.7109375" style="8" bestFit="1" customWidth="1"/>
    <col min="14" max="14" width="20.28515625" style="8" bestFit="1" customWidth="1"/>
    <col min="15" max="15" width="12.7109375" style="9" bestFit="1" customWidth="1"/>
    <col min="16" max="16" width="9.42578125" style="8" bestFit="1" customWidth="1"/>
    <col min="17" max="17" width="7.5703125" style="8" bestFit="1" customWidth="1"/>
    <col min="18" max="18" width="6.7109375" style="8" bestFit="1" customWidth="1"/>
    <col min="19" max="19" width="19.7109375" style="8" bestFit="1" customWidth="1"/>
    <col min="20" max="20" width="11.7109375" style="9" bestFit="1" customWidth="1"/>
    <col min="21" max="21" width="9.42578125" style="8" bestFit="1" customWidth="1"/>
    <col min="22" max="22" width="7.5703125" style="8" bestFit="1" customWidth="1"/>
    <col min="23" max="23" width="7.28515625" style="8" bestFit="1" customWidth="1"/>
    <col min="24" max="24" width="20.28515625" style="8" bestFit="1" customWidth="1"/>
    <col min="25" max="25" width="12.28515625" style="9" bestFit="1" customWidth="1"/>
    <col min="26" max="26" width="9.42578125" style="8" bestFit="1" customWidth="1"/>
    <col min="27" max="27" width="7.5703125" style="8" bestFit="1" customWidth="1"/>
    <col min="28" max="28" width="7.28515625" style="8" bestFit="1" customWidth="1"/>
    <col min="29" max="29" width="19.7109375" style="8" bestFit="1" customWidth="1"/>
    <col min="30" max="30" width="12.7109375" style="9" bestFit="1" customWidth="1"/>
    <col min="31" max="31" width="5.7109375" style="8" bestFit="1" customWidth="1"/>
    <col min="32" max="32" width="7.28515625" style="8" bestFit="1" customWidth="1"/>
    <col min="33" max="33" width="4.7109375" style="8" bestFit="1" customWidth="1"/>
    <col min="34" max="34" width="20.7109375" style="8" bestFit="1" customWidth="1"/>
    <col min="35" max="35" width="12.7109375" style="9" bestFit="1" customWidth="1"/>
    <col min="36" max="36" width="5.7109375" style="8" bestFit="1" customWidth="1"/>
    <col min="37" max="37" width="8.5703125" style="8" bestFit="1" customWidth="1"/>
    <col min="38" max="38" width="7.28515625" style="8" bestFit="1" customWidth="1"/>
    <col min="39" max="39" width="19.85546875" style="8" bestFit="1" customWidth="1"/>
    <col min="40" max="40" width="12.7109375" style="9" bestFit="1" customWidth="1"/>
    <col min="41" max="41" width="5.7109375" style="8" bestFit="1" customWidth="1"/>
    <col min="42" max="42" width="8.5703125" style="8" bestFit="1" customWidth="1"/>
    <col min="43" max="43" width="4.7109375" style="8" bestFit="1" customWidth="1"/>
    <col min="44" max="44" width="15.85546875" style="8" bestFit="1" customWidth="1"/>
    <col min="45" max="45" width="21.42578125" style="48"/>
    <col min="46" max="50" width="21.42578125" style="8"/>
    <col min="51" max="51" width="21.42578125" style="48"/>
    <col min="52" max="55" width="21.42578125" style="8"/>
    <col min="56" max="56" width="21.42578125" style="58"/>
    <col min="57" max="16384" width="21.42578125" style="8"/>
  </cols>
  <sheetData>
    <row r="1" spans="1:56" x14ac:dyDescent="0.2">
      <c r="A1" s="10" t="s">
        <v>94</v>
      </c>
      <c r="B1" s="10" t="s">
        <v>0</v>
      </c>
      <c r="C1" s="10" t="s">
        <v>1</v>
      </c>
      <c r="D1" s="10" t="s">
        <v>2</v>
      </c>
      <c r="E1" s="11" t="s">
        <v>43</v>
      </c>
      <c r="F1" s="11" t="s">
        <v>32</v>
      </c>
      <c r="G1" s="11" t="s">
        <v>44</v>
      </c>
      <c r="H1" s="11" t="s">
        <v>45</v>
      </c>
      <c r="I1" s="11" t="s">
        <v>99</v>
      </c>
      <c r="J1" s="12" t="s">
        <v>43</v>
      </c>
      <c r="K1" s="12" t="s">
        <v>32</v>
      </c>
      <c r="L1" s="12" t="s">
        <v>44</v>
      </c>
      <c r="M1" s="12" t="s">
        <v>33</v>
      </c>
      <c r="N1" s="12" t="s">
        <v>100</v>
      </c>
      <c r="O1" s="13" t="s">
        <v>43</v>
      </c>
      <c r="P1" s="13" t="s">
        <v>32</v>
      </c>
      <c r="Q1" s="13" t="s">
        <v>44</v>
      </c>
      <c r="R1" s="13" t="s">
        <v>33</v>
      </c>
      <c r="S1" s="13" t="s">
        <v>101</v>
      </c>
      <c r="T1" s="14" t="s">
        <v>43</v>
      </c>
      <c r="U1" s="14" t="s">
        <v>32</v>
      </c>
      <c r="V1" s="14" t="s">
        <v>44</v>
      </c>
      <c r="W1" s="14" t="s">
        <v>33</v>
      </c>
      <c r="X1" s="14" t="s">
        <v>102</v>
      </c>
      <c r="Y1" s="15" t="s">
        <v>43</v>
      </c>
      <c r="Z1" s="15" t="s">
        <v>32</v>
      </c>
      <c r="AA1" s="15" t="s">
        <v>44</v>
      </c>
      <c r="AB1" s="15" t="s">
        <v>33</v>
      </c>
      <c r="AC1" s="15" t="s">
        <v>103</v>
      </c>
      <c r="AD1" s="11" t="s">
        <v>43</v>
      </c>
      <c r="AE1" s="11" t="s">
        <v>32</v>
      </c>
      <c r="AF1" s="11" t="s">
        <v>44</v>
      </c>
      <c r="AG1" s="11" t="s">
        <v>33</v>
      </c>
      <c r="AH1" s="11" t="s">
        <v>104</v>
      </c>
      <c r="AI1" s="12" t="s">
        <v>43</v>
      </c>
      <c r="AJ1" s="12" t="s">
        <v>32</v>
      </c>
      <c r="AK1" s="12" t="s">
        <v>44</v>
      </c>
      <c r="AL1" s="12" t="s">
        <v>33</v>
      </c>
      <c r="AM1" s="12" t="s">
        <v>105</v>
      </c>
      <c r="AN1" s="13" t="s">
        <v>43</v>
      </c>
      <c r="AO1" s="13" t="s">
        <v>32</v>
      </c>
      <c r="AP1" s="13" t="s">
        <v>44</v>
      </c>
      <c r="AQ1" s="13" t="s">
        <v>33</v>
      </c>
      <c r="AR1" s="13" t="s">
        <v>112</v>
      </c>
      <c r="AS1" s="46" t="s">
        <v>43</v>
      </c>
      <c r="AT1" s="47" t="s">
        <v>32</v>
      </c>
      <c r="AU1" s="47" t="s">
        <v>131</v>
      </c>
      <c r="AV1" s="47" t="s">
        <v>44</v>
      </c>
      <c r="AW1" s="47" t="s">
        <v>33</v>
      </c>
      <c r="AX1" s="47" t="s">
        <v>132</v>
      </c>
      <c r="AY1" s="54" t="s">
        <v>43</v>
      </c>
      <c r="AZ1" s="55" t="s">
        <v>32</v>
      </c>
      <c r="BA1" s="55" t="s">
        <v>137</v>
      </c>
      <c r="BB1" s="55" t="s">
        <v>44</v>
      </c>
      <c r="BC1" s="55" t="s">
        <v>33</v>
      </c>
      <c r="BD1" s="57" t="s">
        <v>136</v>
      </c>
    </row>
    <row r="2" spans="1:56" x14ac:dyDescent="0.2">
      <c r="A2" s="10">
        <v>1</v>
      </c>
      <c r="B2" s="16" t="s">
        <v>3</v>
      </c>
      <c r="C2" s="10">
        <v>1605263</v>
      </c>
      <c r="D2" s="10">
        <v>999838</v>
      </c>
      <c r="E2" s="17">
        <v>42327</v>
      </c>
      <c r="F2" s="18">
        <v>0.36805555555555558</v>
      </c>
      <c r="G2" s="19">
        <v>4.3</v>
      </c>
      <c r="H2" s="19">
        <v>0.48499999999999999</v>
      </c>
      <c r="I2" s="19">
        <f>G2-H2</f>
        <v>3.8149999999999999</v>
      </c>
      <c r="J2" s="20"/>
      <c r="K2" s="12"/>
      <c r="L2" s="12"/>
      <c r="M2" s="12"/>
      <c r="N2" s="12"/>
      <c r="O2" s="21">
        <v>42911</v>
      </c>
      <c r="P2" s="22">
        <v>0.46111111111111108</v>
      </c>
      <c r="Q2" s="23">
        <v>3.9049999999999998</v>
      </c>
      <c r="R2" s="23">
        <v>0.48699999999999999</v>
      </c>
      <c r="S2" s="23">
        <f>Q2-R2</f>
        <v>3.4179999999999997</v>
      </c>
      <c r="T2" s="24"/>
      <c r="U2" s="14"/>
      <c r="V2" s="14"/>
      <c r="W2" s="14"/>
      <c r="X2" s="14"/>
      <c r="Y2" s="25">
        <v>43090</v>
      </c>
      <c r="Z2" s="26">
        <v>0.70833333333333337</v>
      </c>
      <c r="AA2" s="27">
        <v>4</v>
      </c>
      <c r="AB2" s="27">
        <v>0.433</v>
      </c>
      <c r="AC2" s="27">
        <f>AA2-AB2</f>
        <v>3.5670000000000002</v>
      </c>
      <c r="AD2" s="17"/>
      <c r="AE2" s="11"/>
      <c r="AF2" s="11"/>
      <c r="AG2" s="11"/>
      <c r="AH2" s="11"/>
      <c r="AI2" s="20"/>
      <c r="AJ2" s="12"/>
      <c r="AK2" s="12"/>
      <c r="AL2" s="12"/>
      <c r="AM2" s="12"/>
      <c r="AN2" s="21"/>
      <c r="AO2" s="13"/>
      <c r="AP2" s="13"/>
      <c r="AQ2" s="13"/>
      <c r="AR2" s="13"/>
      <c r="AS2" s="46"/>
      <c r="AT2" s="47"/>
      <c r="AU2" s="47"/>
      <c r="AV2" s="47"/>
      <c r="AW2" s="47"/>
      <c r="AX2" s="47"/>
      <c r="AY2" s="54"/>
      <c r="AZ2" s="55"/>
      <c r="BA2" s="55"/>
      <c r="BB2" s="55"/>
      <c r="BC2" s="55"/>
      <c r="BD2" s="57"/>
    </row>
    <row r="3" spans="1:56" x14ac:dyDescent="0.2">
      <c r="A3" s="10">
        <v>2</v>
      </c>
      <c r="B3" s="16" t="s">
        <v>4</v>
      </c>
      <c r="C3" s="10">
        <v>1605244</v>
      </c>
      <c r="D3" s="10">
        <v>1000465</v>
      </c>
      <c r="E3" s="17">
        <v>42327</v>
      </c>
      <c r="F3" s="18">
        <v>0.35000000000000003</v>
      </c>
      <c r="G3" s="19">
        <v>5.35</v>
      </c>
      <c r="H3" s="19">
        <v>0.72499999999999998</v>
      </c>
      <c r="I3" s="19">
        <f t="shared" ref="I3:I35" si="0">G3-H3</f>
        <v>4.625</v>
      </c>
      <c r="J3" s="20"/>
      <c r="K3" s="12"/>
      <c r="L3" s="12"/>
      <c r="M3" s="12"/>
      <c r="N3" s="12"/>
      <c r="O3" s="21">
        <v>42911</v>
      </c>
      <c r="P3" s="22">
        <v>0.45347222222222222</v>
      </c>
      <c r="Q3" s="23">
        <v>4.71</v>
      </c>
      <c r="R3" s="23">
        <v>0.57999999999999996</v>
      </c>
      <c r="S3" s="23">
        <f t="shared" ref="S3:S50" si="1">Q3-R3</f>
        <v>4.13</v>
      </c>
      <c r="T3" s="24"/>
      <c r="U3" s="14"/>
      <c r="V3" s="14"/>
      <c r="W3" s="14"/>
      <c r="X3" s="14"/>
      <c r="Y3" s="25"/>
      <c r="Z3" s="15"/>
      <c r="AA3" s="15"/>
      <c r="AB3" s="15"/>
      <c r="AC3" s="27"/>
      <c r="AD3" s="17"/>
      <c r="AE3" s="11"/>
      <c r="AF3" s="11"/>
      <c r="AG3" s="11"/>
      <c r="AH3" s="11"/>
      <c r="AI3" s="20"/>
      <c r="AJ3" s="12"/>
      <c r="AK3" s="12"/>
      <c r="AL3" s="12"/>
      <c r="AM3" s="12"/>
      <c r="AN3" s="21"/>
      <c r="AO3" s="13"/>
      <c r="AP3" s="13"/>
      <c r="AQ3" s="13"/>
      <c r="AR3" s="13"/>
      <c r="AS3" s="46"/>
      <c r="AT3" s="47"/>
      <c r="AU3" s="47"/>
      <c r="AV3" s="47"/>
      <c r="AW3" s="47"/>
      <c r="AX3" s="47"/>
      <c r="AY3" s="54"/>
      <c r="AZ3" s="55"/>
      <c r="BA3" s="55"/>
      <c r="BB3" s="55"/>
      <c r="BC3" s="55"/>
      <c r="BD3" s="57"/>
    </row>
    <row r="4" spans="1:56" x14ac:dyDescent="0.2">
      <c r="A4" s="10">
        <v>3</v>
      </c>
      <c r="B4" s="16" t="s">
        <v>4</v>
      </c>
      <c r="C4" s="10">
        <v>1605244</v>
      </c>
      <c r="D4" s="10">
        <v>1000465</v>
      </c>
      <c r="E4" s="17">
        <v>42328</v>
      </c>
      <c r="F4" s="18">
        <v>0.56041666666666667</v>
      </c>
      <c r="G4" s="19">
        <v>5.45</v>
      </c>
      <c r="H4" s="19">
        <v>0.72499999999999998</v>
      </c>
      <c r="I4" s="19">
        <f t="shared" si="0"/>
        <v>4.7250000000000005</v>
      </c>
      <c r="J4" s="20"/>
      <c r="K4" s="12"/>
      <c r="L4" s="12"/>
      <c r="M4" s="12"/>
      <c r="N4" s="12"/>
      <c r="O4" s="21"/>
      <c r="P4" s="13"/>
      <c r="Q4" s="13"/>
      <c r="R4" s="13"/>
      <c r="S4" s="23"/>
      <c r="T4" s="24"/>
      <c r="U4" s="14"/>
      <c r="V4" s="14"/>
      <c r="W4" s="14"/>
      <c r="X4" s="14"/>
      <c r="Y4" s="25"/>
      <c r="Z4" s="15"/>
      <c r="AA4" s="15"/>
      <c r="AB4" s="15"/>
      <c r="AC4" s="27"/>
      <c r="AD4" s="17"/>
      <c r="AE4" s="11"/>
      <c r="AF4" s="11"/>
      <c r="AG4" s="11"/>
      <c r="AH4" s="11"/>
      <c r="AI4" s="20"/>
      <c r="AJ4" s="12"/>
      <c r="AK4" s="12"/>
      <c r="AL4" s="12"/>
      <c r="AM4" s="12"/>
      <c r="AN4" s="21"/>
      <c r="AO4" s="13"/>
      <c r="AP4" s="13"/>
      <c r="AQ4" s="13"/>
      <c r="AR4" s="13"/>
      <c r="AS4" s="46"/>
      <c r="AT4" s="47"/>
      <c r="AU4" s="47"/>
      <c r="AV4" s="47"/>
      <c r="AW4" s="47"/>
      <c r="AX4" s="47"/>
      <c r="AY4" s="54"/>
      <c r="AZ4" s="55"/>
      <c r="BA4" s="55"/>
      <c r="BB4" s="55"/>
      <c r="BC4" s="55"/>
      <c r="BD4" s="57"/>
    </row>
    <row r="5" spans="1:56" x14ac:dyDescent="0.2">
      <c r="A5" s="10">
        <v>4</v>
      </c>
      <c r="B5" s="16" t="s">
        <v>5</v>
      </c>
      <c r="C5" s="10">
        <v>1605099</v>
      </c>
      <c r="D5" s="10">
        <v>1001504</v>
      </c>
      <c r="E5" s="17">
        <v>42327</v>
      </c>
      <c r="F5" s="18">
        <v>0.42708333333333331</v>
      </c>
      <c r="G5" s="19">
        <v>3.157</v>
      </c>
      <c r="H5" s="19">
        <v>0.22500000000000001</v>
      </c>
      <c r="I5" s="19">
        <f t="shared" si="0"/>
        <v>2.9319999999999999</v>
      </c>
      <c r="J5" s="20"/>
      <c r="K5" s="12"/>
      <c r="L5" s="12"/>
      <c r="M5" s="12"/>
      <c r="N5" s="12"/>
      <c r="O5" s="21">
        <v>42911</v>
      </c>
      <c r="P5" s="22">
        <v>0.5</v>
      </c>
      <c r="Q5" s="23">
        <v>2.7229999999999999</v>
      </c>
      <c r="R5" s="23">
        <v>0.215</v>
      </c>
      <c r="S5" s="23">
        <f t="shared" si="1"/>
        <v>2.508</v>
      </c>
      <c r="T5" s="24"/>
      <c r="U5" s="14"/>
      <c r="V5" s="14"/>
      <c r="W5" s="14"/>
      <c r="X5" s="14"/>
      <c r="Y5" s="25"/>
      <c r="Z5" s="15"/>
      <c r="AA5" s="15"/>
      <c r="AB5" s="15"/>
      <c r="AC5" s="27"/>
      <c r="AD5" s="17"/>
      <c r="AE5" s="11"/>
      <c r="AF5" s="11"/>
      <c r="AG5" s="11"/>
      <c r="AH5" s="11"/>
      <c r="AI5" s="20"/>
      <c r="AJ5" s="12"/>
      <c r="AK5" s="12"/>
      <c r="AL5" s="12"/>
      <c r="AM5" s="12"/>
      <c r="AN5" s="21"/>
      <c r="AO5" s="13"/>
      <c r="AP5" s="13"/>
      <c r="AQ5" s="13"/>
      <c r="AR5" s="13"/>
      <c r="AS5" s="46"/>
      <c r="AT5" s="47"/>
      <c r="AU5" s="47"/>
      <c r="AV5" s="47"/>
      <c r="AW5" s="47"/>
      <c r="AX5" s="47"/>
      <c r="AY5" s="54"/>
      <c r="AZ5" s="55"/>
      <c r="BA5" s="55"/>
      <c r="BB5" s="55"/>
      <c r="BC5" s="55"/>
      <c r="BD5" s="57"/>
    </row>
    <row r="6" spans="1:56" x14ac:dyDescent="0.2">
      <c r="A6" s="10">
        <v>5</v>
      </c>
      <c r="B6" s="16" t="s">
        <v>6</v>
      </c>
      <c r="C6" s="10">
        <v>1605190</v>
      </c>
      <c r="D6" s="10">
        <v>1002054</v>
      </c>
      <c r="E6" s="17">
        <v>42327</v>
      </c>
      <c r="F6" s="18">
        <v>0.48055555555555557</v>
      </c>
      <c r="G6" s="19">
        <v>4.1950000000000003</v>
      </c>
      <c r="H6" s="19">
        <v>0.45</v>
      </c>
      <c r="I6" s="19">
        <f t="shared" si="0"/>
        <v>3.7450000000000001</v>
      </c>
      <c r="J6" s="20"/>
      <c r="K6" s="12"/>
      <c r="L6" s="12"/>
      <c r="M6" s="12"/>
      <c r="N6" s="12"/>
      <c r="O6" s="21">
        <v>42911</v>
      </c>
      <c r="P6" s="22">
        <v>0.48749999999999999</v>
      </c>
      <c r="Q6" s="23">
        <v>3.82</v>
      </c>
      <c r="R6" s="23">
        <v>0.42499999999999999</v>
      </c>
      <c r="S6" s="23">
        <f t="shared" si="1"/>
        <v>3.395</v>
      </c>
      <c r="T6" s="24"/>
      <c r="U6" s="14"/>
      <c r="V6" s="14"/>
      <c r="W6" s="14"/>
      <c r="X6" s="14"/>
      <c r="Y6" s="25"/>
      <c r="Z6" s="15"/>
      <c r="AA6" s="15"/>
      <c r="AB6" s="15"/>
      <c r="AC6" s="27"/>
      <c r="AD6" s="17"/>
      <c r="AE6" s="11"/>
      <c r="AF6" s="11"/>
      <c r="AG6" s="11"/>
      <c r="AH6" s="11"/>
      <c r="AI6" s="20"/>
      <c r="AJ6" s="12"/>
      <c r="AK6" s="12"/>
      <c r="AL6" s="12"/>
      <c r="AM6" s="12"/>
      <c r="AN6" s="21"/>
      <c r="AO6" s="13"/>
      <c r="AP6" s="13"/>
      <c r="AQ6" s="13"/>
      <c r="AR6" s="13"/>
      <c r="AS6" s="46"/>
      <c r="AT6" s="47"/>
      <c r="AU6" s="47"/>
      <c r="AV6" s="47"/>
      <c r="AW6" s="47"/>
      <c r="AX6" s="47"/>
      <c r="AY6" s="54"/>
      <c r="AZ6" s="55"/>
      <c r="BA6" s="55"/>
      <c r="BB6" s="55"/>
      <c r="BC6" s="55"/>
      <c r="BD6" s="57"/>
    </row>
    <row r="7" spans="1:56" x14ac:dyDescent="0.2">
      <c r="A7" s="10">
        <v>6</v>
      </c>
      <c r="B7" s="16" t="s">
        <v>7</v>
      </c>
      <c r="C7" s="10">
        <v>1606309</v>
      </c>
      <c r="D7" s="10">
        <v>1001241</v>
      </c>
      <c r="E7" s="17">
        <v>42327</v>
      </c>
      <c r="F7" s="18">
        <v>0.55833333333333335</v>
      </c>
      <c r="G7" s="19">
        <v>4.3849999999999998</v>
      </c>
      <c r="H7" s="19">
        <v>0.04</v>
      </c>
      <c r="I7" s="19">
        <f t="shared" si="0"/>
        <v>4.3449999999999998</v>
      </c>
      <c r="J7" s="20">
        <v>42697</v>
      </c>
      <c r="K7" s="28">
        <v>0.36458333333333331</v>
      </c>
      <c r="L7" s="29">
        <v>3.73</v>
      </c>
      <c r="M7" s="29">
        <v>0.5</v>
      </c>
      <c r="N7" s="29">
        <f>L7-M7</f>
        <v>3.23</v>
      </c>
      <c r="O7" s="21"/>
      <c r="P7" s="13"/>
      <c r="Q7" s="13"/>
      <c r="R7" s="13"/>
      <c r="S7" s="23"/>
      <c r="T7" s="24">
        <v>43067</v>
      </c>
      <c r="U7" s="30">
        <v>0.26944444444444443</v>
      </c>
      <c r="V7" s="31">
        <v>3.5129999999999999</v>
      </c>
      <c r="W7" s="31">
        <v>7.0000000000000007E-2</v>
      </c>
      <c r="X7" s="31">
        <f>V7-W7</f>
        <v>3.4430000000000001</v>
      </c>
      <c r="Y7" s="25"/>
      <c r="Z7" s="15"/>
      <c r="AA7" s="15"/>
      <c r="AB7" s="15"/>
      <c r="AC7" s="27"/>
      <c r="AD7" s="17"/>
      <c r="AE7" s="11"/>
      <c r="AF7" s="11"/>
      <c r="AG7" s="11"/>
      <c r="AH7" s="11"/>
      <c r="AI7" s="20"/>
      <c r="AJ7" s="12"/>
      <c r="AK7" s="12"/>
      <c r="AL7" s="12"/>
      <c r="AM7" s="12"/>
      <c r="AN7" s="21"/>
      <c r="AO7" s="13"/>
      <c r="AP7" s="13"/>
      <c r="AQ7" s="13"/>
      <c r="AR7" s="13"/>
      <c r="AS7" s="46"/>
      <c r="AT7" s="47"/>
      <c r="AU7" s="47"/>
      <c r="AV7" s="47"/>
      <c r="AW7" s="47"/>
      <c r="AX7" s="47"/>
      <c r="AY7" s="54"/>
      <c r="AZ7" s="55"/>
      <c r="BA7" s="55"/>
      <c r="BB7" s="55"/>
      <c r="BC7" s="55"/>
      <c r="BD7" s="57"/>
    </row>
    <row r="8" spans="1:56" x14ac:dyDescent="0.2">
      <c r="A8" s="10">
        <v>7</v>
      </c>
      <c r="B8" s="16" t="s">
        <v>8</v>
      </c>
      <c r="C8" s="10">
        <v>1620256</v>
      </c>
      <c r="D8" s="10">
        <v>1008780</v>
      </c>
      <c r="E8" s="17">
        <v>42328</v>
      </c>
      <c r="F8" s="18">
        <v>0.375</v>
      </c>
      <c r="G8" s="19">
        <v>5.08</v>
      </c>
      <c r="H8" s="19">
        <v>0.1</v>
      </c>
      <c r="I8" s="19">
        <f t="shared" si="0"/>
        <v>4.9800000000000004</v>
      </c>
      <c r="J8" s="20"/>
      <c r="K8" s="12"/>
      <c r="L8" s="12"/>
      <c r="M8" s="12"/>
      <c r="N8" s="29"/>
      <c r="O8" s="21"/>
      <c r="P8" s="13"/>
      <c r="Q8" s="13"/>
      <c r="R8" s="13"/>
      <c r="S8" s="23"/>
      <c r="T8" s="24"/>
      <c r="U8" s="14"/>
      <c r="V8" s="14"/>
      <c r="W8" s="14"/>
      <c r="X8" s="31"/>
      <c r="Y8" s="25"/>
      <c r="Z8" s="15"/>
      <c r="AA8" s="15"/>
      <c r="AB8" s="15"/>
      <c r="AC8" s="27"/>
      <c r="AD8" s="17"/>
      <c r="AE8" s="11"/>
      <c r="AF8" s="11"/>
      <c r="AG8" s="11"/>
      <c r="AH8" s="11"/>
      <c r="AI8" s="20"/>
      <c r="AJ8" s="12"/>
      <c r="AK8" s="12"/>
      <c r="AL8" s="12"/>
      <c r="AM8" s="12"/>
      <c r="AN8" s="21"/>
      <c r="AO8" s="13"/>
      <c r="AP8" s="13"/>
      <c r="AQ8" s="13"/>
      <c r="AR8" s="13"/>
      <c r="AS8" s="46"/>
      <c r="AT8" s="47"/>
      <c r="AU8" s="47"/>
      <c r="AV8" s="47"/>
      <c r="AW8" s="47"/>
      <c r="AX8" s="47"/>
      <c r="AY8" s="54"/>
      <c r="AZ8" s="55"/>
      <c r="BA8" s="55"/>
      <c r="BB8" s="55"/>
      <c r="BC8" s="55"/>
      <c r="BD8" s="57"/>
    </row>
    <row r="9" spans="1:56" x14ac:dyDescent="0.2">
      <c r="A9" s="10">
        <v>8</v>
      </c>
      <c r="B9" s="16" t="s">
        <v>9</v>
      </c>
      <c r="C9" s="10">
        <v>1620639</v>
      </c>
      <c r="D9" s="10">
        <v>1008627</v>
      </c>
      <c r="E9" s="17">
        <v>42328</v>
      </c>
      <c r="F9" s="18">
        <v>0.44791666666666669</v>
      </c>
      <c r="G9" s="19">
        <v>5.91</v>
      </c>
      <c r="H9" s="19">
        <v>0.25</v>
      </c>
      <c r="I9" s="19">
        <f t="shared" si="0"/>
        <v>5.66</v>
      </c>
      <c r="J9" s="20"/>
      <c r="K9" s="12"/>
      <c r="L9" s="12"/>
      <c r="M9" s="12"/>
      <c r="N9" s="29"/>
      <c r="O9" s="21">
        <v>42912</v>
      </c>
      <c r="P9" s="22">
        <v>0.33749999999999997</v>
      </c>
      <c r="Q9" s="23">
        <v>4.6340000000000003</v>
      </c>
      <c r="R9" s="23">
        <v>0.23499999999999999</v>
      </c>
      <c r="S9" s="23">
        <f t="shared" si="1"/>
        <v>4.399</v>
      </c>
      <c r="T9" s="24"/>
      <c r="U9" s="14"/>
      <c r="V9" s="14"/>
      <c r="W9" s="14"/>
      <c r="X9" s="31"/>
      <c r="Y9" s="25"/>
      <c r="Z9" s="15"/>
      <c r="AA9" s="15"/>
      <c r="AB9" s="15"/>
      <c r="AC9" s="27"/>
      <c r="AD9" s="17"/>
      <c r="AE9" s="11"/>
      <c r="AF9" s="11"/>
      <c r="AG9" s="11"/>
      <c r="AH9" s="11"/>
      <c r="AI9" s="20"/>
      <c r="AJ9" s="12"/>
      <c r="AK9" s="12"/>
      <c r="AL9" s="12"/>
      <c r="AM9" s="12"/>
      <c r="AN9" s="21"/>
      <c r="AO9" s="13"/>
      <c r="AP9" s="13"/>
      <c r="AQ9" s="13"/>
      <c r="AR9" s="13"/>
      <c r="AS9" s="46"/>
      <c r="AT9" s="47"/>
      <c r="AU9" s="47"/>
      <c r="AV9" s="47"/>
      <c r="AW9" s="47"/>
      <c r="AX9" s="47"/>
      <c r="AY9" s="54"/>
      <c r="AZ9" s="55"/>
      <c r="BA9" s="55"/>
      <c r="BB9" s="55"/>
      <c r="BC9" s="55"/>
      <c r="BD9" s="57"/>
    </row>
    <row r="10" spans="1:56" x14ac:dyDescent="0.2">
      <c r="A10" s="10">
        <v>9</v>
      </c>
      <c r="B10" s="16" t="s">
        <v>10</v>
      </c>
      <c r="C10" s="10">
        <v>1410752</v>
      </c>
      <c r="D10" s="10">
        <v>1051245</v>
      </c>
      <c r="E10" s="17">
        <v>42329</v>
      </c>
      <c r="F10" s="18">
        <v>0.40277777777777773</v>
      </c>
      <c r="G10" s="19">
        <v>5.3449999999999998</v>
      </c>
      <c r="H10" s="19">
        <v>0</v>
      </c>
      <c r="I10" s="19">
        <f t="shared" si="0"/>
        <v>5.3449999999999998</v>
      </c>
      <c r="J10" s="20"/>
      <c r="K10" s="12"/>
      <c r="L10" s="12"/>
      <c r="M10" s="12"/>
      <c r="N10" s="29"/>
      <c r="O10" s="21"/>
      <c r="P10" s="13"/>
      <c r="Q10" s="13"/>
      <c r="R10" s="13"/>
      <c r="S10" s="23"/>
      <c r="T10" s="24"/>
      <c r="U10" s="14"/>
      <c r="V10" s="14"/>
      <c r="W10" s="14"/>
      <c r="X10" s="31"/>
      <c r="Y10" s="25"/>
      <c r="Z10" s="15"/>
      <c r="AA10" s="15"/>
      <c r="AB10" s="15"/>
      <c r="AC10" s="27"/>
      <c r="AD10" s="17"/>
      <c r="AE10" s="11"/>
      <c r="AF10" s="11"/>
      <c r="AG10" s="11"/>
      <c r="AH10" s="11"/>
      <c r="AI10" s="20"/>
      <c r="AJ10" s="12"/>
      <c r="AK10" s="12"/>
      <c r="AL10" s="12"/>
      <c r="AM10" s="12"/>
      <c r="AN10" s="21">
        <v>44139</v>
      </c>
      <c r="AO10" s="32"/>
      <c r="AP10" s="33">
        <v>5.43</v>
      </c>
      <c r="AQ10" s="13"/>
      <c r="AR10" s="33">
        <v>5.43</v>
      </c>
      <c r="AS10" s="46"/>
      <c r="AT10" s="47"/>
      <c r="AU10" s="47"/>
      <c r="AV10" s="47"/>
      <c r="AW10" s="47"/>
      <c r="AX10" s="47"/>
      <c r="AY10" s="54"/>
      <c r="AZ10" s="55"/>
      <c r="BA10" s="55"/>
      <c r="BB10" s="55"/>
      <c r="BC10" s="55"/>
      <c r="BD10" s="57"/>
    </row>
    <row r="11" spans="1:56" x14ac:dyDescent="0.2">
      <c r="A11" s="10">
        <v>10</v>
      </c>
      <c r="B11" s="16" t="s">
        <v>11</v>
      </c>
      <c r="C11" s="10">
        <v>1363881</v>
      </c>
      <c r="D11" s="10">
        <v>1067370</v>
      </c>
      <c r="E11" s="17">
        <v>42329</v>
      </c>
      <c r="F11" s="18">
        <v>0.50416666666666665</v>
      </c>
      <c r="G11" s="19">
        <v>2.65</v>
      </c>
      <c r="H11" s="19">
        <v>0.30499999999999999</v>
      </c>
      <c r="I11" s="19">
        <f t="shared" si="0"/>
        <v>2.3449999999999998</v>
      </c>
      <c r="J11" s="20"/>
      <c r="K11" s="12"/>
      <c r="L11" s="12"/>
      <c r="M11" s="12"/>
      <c r="N11" s="29"/>
      <c r="O11" s="21"/>
      <c r="P11" s="13"/>
      <c r="Q11" s="13"/>
      <c r="R11" s="13"/>
      <c r="S11" s="23"/>
      <c r="T11" s="24"/>
      <c r="U11" s="14"/>
      <c r="V11" s="14"/>
      <c r="W11" s="14"/>
      <c r="X11" s="31"/>
      <c r="Y11" s="25">
        <v>43096</v>
      </c>
      <c r="Z11" s="26">
        <v>0.65555555555555556</v>
      </c>
      <c r="AA11" s="27">
        <v>2.746</v>
      </c>
      <c r="AB11" s="27">
        <v>0.28799999999999998</v>
      </c>
      <c r="AC11" s="27">
        <f>AA11-AB11</f>
        <v>2.4580000000000002</v>
      </c>
      <c r="AD11" s="17">
        <v>43250</v>
      </c>
      <c r="AE11" s="11"/>
      <c r="AF11" s="11">
        <v>2.04</v>
      </c>
      <c r="AG11" s="11"/>
      <c r="AH11" s="11">
        <f>AF11-AG11</f>
        <v>2.04</v>
      </c>
      <c r="AI11" s="20"/>
      <c r="AJ11" s="12"/>
      <c r="AK11" s="12"/>
      <c r="AL11" s="12"/>
      <c r="AM11" s="12"/>
      <c r="AN11" s="21"/>
      <c r="AO11" s="13"/>
      <c r="AP11" s="13"/>
      <c r="AQ11" s="13"/>
      <c r="AR11" s="13"/>
      <c r="AS11" s="46">
        <v>44889</v>
      </c>
      <c r="AT11" s="47"/>
      <c r="AU11" s="47">
        <v>4.42</v>
      </c>
      <c r="AV11" s="47">
        <f>AU11-$AU$86</f>
        <v>2.39</v>
      </c>
      <c r="AW11" s="47"/>
      <c r="AX11" s="47">
        <f>AV11</f>
        <v>2.39</v>
      </c>
      <c r="AY11" s="54"/>
      <c r="AZ11" s="55"/>
      <c r="BA11" s="55"/>
      <c r="BB11" s="55"/>
      <c r="BC11" s="55"/>
      <c r="BD11" s="57"/>
    </row>
    <row r="12" spans="1:56" x14ac:dyDescent="0.2">
      <c r="A12" s="10">
        <v>11</v>
      </c>
      <c r="B12" s="16" t="s">
        <v>124</v>
      </c>
      <c r="C12" s="10">
        <v>1355279</v>
      </c>
      <c r="D12" s="10">
        <v>1050341</v>
      </c>
      <c r="E12" s="17"/>
      <c r="F12" s="18"/>
      <c r="G12" s="19"/>
      <c r="H12" s="19"/>
      <c r="I12" s="19"/>
      <c r="J12" s="20"/>
      <c r="K12" s="12"/>
      <c r="L12" s="12"/>
      <c r="M12" s="12"/>
      <c r="N12" s="29"/>
      <c r="O12" s="21"/>
      <c r="P12" s="13"/>
      <c r="Q12" s="13"/>
      <c r="R12" s="13"/>
      <c r="S12" s="23"/>
      <c r="T12" s="24"/>
      <c r="U12" s="14"/>
      <c r="V12" s="14"/>
      <c r="W12" s="14"/>
      <c r="X12" s="31"/>
      <c r="Y12" s="25"/>
      <c r="Z12" s="26"/>
      <c r="AA12" s="27"/>
      <c r="AB12" s="27"/>
      <c r="AC12" s="27"/>
      <c r="AD12" s="17"/>
      <c r="AE12" s="11"/>
      <c r="AF12" s="11"/>
      <c r="AG12" s="11"/>
      <c r="AH12" s="11"/>
      <c r="AI12" s="20"/>
      <c r="AJ12" s="12"/>
      <c r="AK12" s="12"/>
      <c r="AL12" s="12"/>
      <c r="AM12" s="12"/>
      <c r="AN12" s="21"/>
      <c r="AO12" s="13"/>
      <c r="AP12" s="13"/>
      <c r="AQ12" s="13"/>
      <c r="AR12" s="13"/>
      <c r="AS12" s="46"/>
      <c r="AT12" s="47"/>
      <c r="AU12" s="47"/>
      <c r="AV12" s="47"/>
      <c r="AW12" s="47"/>
      <c r="AX12" s="47"/>
      <c r="AY12" s="54"/>
      <c r="AZ12" s="55"/>
      <c r="BA12" s="55"/>
      <c r="BB12" s="55"/>
      <c r="BC12" s="55"/>
      <c r="BD12" s="57"/>
    </row>
    <row r="13" spans="1:56" x14ac:dyDescent="0.2">
      <c r="A13" s="10">
        <v>12</v>
      </c>
      <c r="B13" s="16" t="s">
        <v>125</v>
      </c>
      <c r="C13" s="10">
        <v>1356185</v>
      </c>
      <c r="D13" s="10">
        <v>1061807</v>
      </c>
      <c r="E13" s="17"/>
      <c r="F13" s="18"/>
      <c r="G13" s="19"/>
      <c r="H13" s="19"/>
      <c r="I13" s="19"/>
      <c r="J13" s="20"/>
      <c r="K13" s="12"/>
      <c r="L13" s="12"/>
      <c r="M13" s="12"/>
      <c r="N13" s="29"/>
      <c r="O13" s="21"/>
      <c r="P13" s="13"/>
      <c r="Q13" s="13"/>
      <c r="R13" s="13"/>
      <c r="S13" s="23"/>
      <c r="T13" s="24"/>
      <c r="U13" s="14"/>
      <c r="V13" s="14"/>
      <c r="W13" s="14"/>
      <c r="X13" s="31"/>
      <c r="Y13" s="25"/>
      <c r="Z13" s="26"/>
      <c r="AA13" s="27"/>
      <c r="AB13" s="27"/>
      <c r="AC13" s="27"/>
      <c r="AD13" s="17"/>
      <c r="AE13" s="11"/>
      <c r="AF13" s="11"/>
      <c r="AG13" s="11"/>
      <c r="AH13" s="11"/>
      <c r="AI13" s="20"/>
      <c r="AJ13" s="12"/>
      <c r="AK13" s="12"/>
      <c r="AL13" s="12"/>
      <c r="AM13" s="12"/>
      <c r="AN13" s="21"/>
      <c r="AO13" s="13"/>
      <c r="AP13" s="13"/>
      <c r="AQ13" s="13"/>
      <c r="AR13" s="13"/>
      <c r="AS13" s="46"/>
      <c r="AT13" s="47"/>
      <c r="AU13" s="47"/>
      <c r="AV13" s="47"/>
      <c r="AW13" s="47"/>
      <c r="AX13" s="47"/>
      <c r="AY13" s="54"/>
      <c r="AZ13" s="55"/>
      <c r="BA13" s="55"/>
      <c r="BB13" s="55"/>
      <c r="BC13" s="55"/>
      <c r="BD13" s="57"/>
    </row>
    <row r="14" spans="1:56" x14ac:dyDescent="0.2">
      <c r="A14" s="10">
        <v>13</v>
      </c>
      <c r="B14" s="16" t="s">
        <v>12</v>
      </c>
      <c r="C14" s="10">
        <v>1411175</v>
      </c>
      <c r="D14" s="10">
        <v>1047541</v>
      </c>
      <c r="E14" s="17">
        <v>42330</v>
      </c>
      <c r="F14" s="18">
        <v>0.37986111111111115</v>
      </c>
      <c r="G14" s="19">
        <v>3.2</v>
      </c>
      <c r="H14" s="19">
        <v>0.28999999999999998</v>
      </c>
      <c r="I14" s="19">
        <f t="shared" si="0"/>
        <v>2.91</v>
      </c>
      <c r="J14" s="20">
        <v>42698</v>
      </c>
      <c r="K14" s="28">
        <v>0.38541666666666669</v>
      </c>
      <c r="L14" s="29">
        <v>3.02</v>
      </c>
      <c r="M14" s="29">
        <v>0.28999999999999998</v>
      </c>
      <c r="N14" s="29">
        <f t="shared" ref="N14:N43" si="2">L14-M14</f>
        <v>2.73</v>
      </c>
      <c r="O14" s="21"/>
      <c r="P14" s="13"/>
      <c r="Q14" s="13"/>
      <c r="R14" s="13"/>
      <c r="S14" s="23"/>
      <c r="T14" s="24">
        <v>43063</v>
      </c>
      <c r="U14" s="30">
        <v>0.41736111111111113</v>
      </c>
      <c r="V14" s="31">
        <v>2.93</v>
      </c>
      <c r="W14" s="31">
        <v>0.29499999999999998</v>
      </c>
      <c r="X14" s="31">
        <f>V14-W14</f>
        <v>2.6350000000000002</v>
      </c>
      <c r="Y14" s="25">
        <v>43096</v>
      </c>
      <c r="Z14" s="26">
        <v>0.54027777777777775</v>
      </c>
      <c r="AA14" s="27">
        <v>3.3180000000000001</v>
      </c>
      <c r="AB14" s="27">
        <v>0.29499999999999998</v>
      </c>
      <c r="AC14" s="27">
        <f>AA14-AB14</f>
        <v>3.0230000000000001</v>
      </c>
      <c r="AD14" s="17">
        <v>43251</v>
      </c>
      <c r="AE14" s="11"/>
      <c r="AF14" s="11">
        <v>2.681</v>
      </c>
      <c r="AG14" s="11"/>
      <c r="AH14" s="11">
        <f>AF14-AG14</f>
        <v>2.681</v>
      </c>
      <c r="AI14" s="20"/>
      <c r="AJ14" s="12"/>
      <c r="AK14" s="12"/>
      <c r="AL14" s="12"/>
      <c r="AM14" s="12"/>
      <c r="AN14" s="21"/>
      <c r="AO14" s="13"/>
      <c r="AP14" s="13"/>
      <c r="AQ14" s="13"/>
      <c r="AR14" s="13"/>
      <c r="AS14" s="46"/>
      <c r="AT14" s="47"/>
      <c r="AU14" s="47"/>
      <c r="AV14" s="47"/>
      <c r="AW14" s="47"/>
      <c r="AX14" s="47"/>
      <c r="AY14" s="54"/>
      <c r="AZ14" s="55"/>
      <c r="BA14" s="55"/>
      <c r="BB14" s="55"/>
      <c r="BC14" s="55"/>
      <c r="BD14" s="57"/>
    </row>
    <row r="15" spans="1:56" x14ac:dyDescent="0.2">
      <c r="A15" s="10">
        <v>14</v>
      </c>
      <c r="B15" s="16" t="s">
        <v>13</v>
      </c>
      <c r="C15" s="10">
        <v>1451450</v>
      </c>
      <c r="D15" s="10">
        <v>1044668</v>
      </c>
      <c r="E15" s="17">
        <v>42331</v>
      </c>
      <c r="F15" s="18">
        <v>0.3527777777777778</v>
      </c>
      <c r="G15" s="19"/>
      <c r="H15" s="19">
        <v>0.43</v>
      </c>
      <c r="I15" s="19"/>
      <c r="J15" s="20">
        <v>42698</v>
      </c>
      <c r="K15" s="28">
        <v>0.5</v>
      </c>
      <c r="L15" s="29">
        <v>13.654999999999999</v>
      </c>
      <c r="M15" s="29">
        <v>0.22500000000000001</v>
      </c>
      <c r="N15" s="29">
        <f t="shared" si="2"/>
        <v>13.43</v>
      </c>
      <c r="O15" s="21">
        <v>42910</v>
      </c>
      <c r="P15" s="22">
        <v>0.38263888888888892</v>
      </c>
      <c r="Q15" s="23">
        <v>12.715999999999999</v>
      </c>
      <c r="R15" s="23">
        <v>0.19</v>
      </c>
      <c r="S15" s="23">
        <f t="shared" si="1"/>
        <v>12.526</v>
      </c>
      <c r="T15" s="24">
        <v>43062</v>
      </c>
      <c r="U15" s="30">
        <v>0.59722222222222221</v>
      </c>
      <c r="V15" s="31">
        <v>9.3000000000000007</v>
      </c>
      <c r="W15" s="31">
        <v>0.13500000000000001</v>
      </c>
      <c r="X15" s="31">
        <f>V15-W15</f>
        <v>9.1650000000000009</v>
      </c>
      <c r="Y15" s="25">
        <v>43096</v>
      </c>
      <c r="Z15" s="26">
        <v>0.47916666666666669</v>
      </c>
      <c r="AA15" s="27">
        <v>10.045</v>
      </c>
      <c r="AB15" s="27">
        <v>0.13500000000000001</v>
      </c>
      <c r="AC15" s="27">
        <f>AA15-AB15</f>
        <v>9.91</v>
      </c>
      <c r="AD15" s="17"/>
      <c r="AE15" s="11"/>
      <c r="AF15" s="11"/>
      <c r="AG15" s="11"/>
      <c r="AH15" s="11"/>
      <c r="AI15" s="20"/>
      <c r="AJ15" s="12"/>
      <c r="AK15" s="12"/>
      <c r="AL15" s="12"/>
      <c r="AM15" s="12"/>
      <c r="AN15" s="21"/>
      <c r="AO15" s="13"/>
      <c r="AP15" s="13"/>
      <c r="AQ15" s="13"/>
      <c r="AR15" s="13"/>
      <c r="AS15" s="46"/>
      <c r="AT15" s="47"/>
      <c r="AU15" s="47"/>
      <c r="AV15" s="47"/>
      <c r="AW15" s="47"/>
      <c r="AX15" s="47"/>
      <c r="AY15" s="54"/>
      <c r="AZ15" s="55"/>
      <c r="BA15" s="55"/>
      <c r="BB15" s="55"/>
      <c r="BC15" s="55"/>
      <c r="BD15" s="57"/>
    </row>
    <row r="16" spans="1:56" x14ac:dyDescent="0.2">
      <c r="A16" s="10">
        <v>15</v>
      </c>
      <c r="B16" s="16" t="s">
        <v>14</v>
      </c>
      <c r="C16" s="16">
        <v>1581881</v>
      </c>
      <c r="D16" s="16">
        <v>1087802</v>
      </c>
      <c r="E16" s="17">
        <v>42331</v>
      </c>
      <c r="F16" s="18">
        <v>0.64583333333333337</v>
      </c>
      <c r="G16" s="19">
        <v>3.21</v>
      </c>
      <c r="H16" s="19">
        <v>0.44500000000000001</v>
      </c>
      <c r="I16" s="19">
        <f t="shared" si="0"/>
        <v>2.7650000000000001</v>
      </c>
      <c r="J16" s="20">
        <v>42699</v>
      </c>
      <c r="K16" s="28">
        <v>0.42638888888888887</v>
      </c>
      <c r="L16" s="29">
        <v>2.2749999999999999</v>
      </c>
      <c r="M16" s="29">
        <v>0.41199999999999998</v>
      </c>
      <c r="N16" s="29">
        <f t="shared" si="2"/>
        <v>1.863</v>
      </c>
      <c r="O16" s="21"/>
      <c r="P16" s="13"/>
      <c r="Q16" s="13"/>
      <c r="R16" s="13"/>
      <c r="S16" s="23"/>
      <c r="T16" s="24"/>
      <c r="U16" s="14"/>
      <c r="V16" s="14"/>
      <c r="W16" s="14"/>
      <c r="X16" s="31"/>
      <c r="Y16" s="25">
        <v>43092</v>
      </c>
      <c r="Z16" s="26">
        <v>0.44930555555555557</v>
      </c>
      <c r="AA16" s="27">
        <v>2.5099999999999998</v>
      </c>
      <c r="AB16" s="27">
        <v>0.42499999999999999</v>
      </c>
      <c r="AC16" s="27">
        <f>AA16-AB16</f>
        <v>2.085</v>
      </c>
      <c r="AD16" s="17"/>
      <c r="AE16" s="11"/>
      <c r="AF16" s="11"/>
      <c r="AG16" s="11"/>
      <c r="AH16" s="11"/>
      <c r="AI16" s="20"/>
      <c r="AJ16" s="12"/>
      <c r="AK16" s="12"/>
      <c r="AL16" s="12"/>
      <c r="AM16" s="12"/>
      <c r="AN16" s="21"/>
      <c r="AO16" s="13"/>
      <c r="AP16" s="13"/>
      <c r="AQ16" s="13"/>
      <c r="AR16" s="13"/>
      <c r="AS16" s="46"/>
      <c r="AT16" s="47"/>
      <c r="AU16" s="47"/>
      <c r="AV16" s="47"/>
      <c r="AW16" s="47"/>
      <c r="AX16" s="47"/>
      <c r="AY16" s="54">
        <v>45155</v>
      </c>
      <c r="AZ16" s="55"/>
      <c r="BA16" s="55"/>
      <c r="BB16" s="55"/>
      <c r="BC16" s="55"/>
      <c r="BD16" s="57">
        <v>1.82</v>
      </c>
    </row>
    <row r="17" spans="1:56" x14ac:dyDescent="0.2">
      <c r="A17" s="10">
        <v>16</v>
      </c>
      <c r="B17" s="16" t="s">
        <v>34</v>
      </c>
      <c r="C17" s="16">
        <v>1580887</v>
      </c>
      <c r="D17" s="16">
        <v>1089241</v>
      </c>
      <c r="E17" s="17"/>
      <c r="F17" s="18"/>
      <c r="G17" s="19"/>
      <c r="H17" s="19"/>
      <c r="I17" s="19"/>
      <c r="J17" s="20"/>
      <c r="K17" s="28"/>
      <c r="L17" s="29"/>
      <c r="M17" s="29"/>
      <c r="N17" s="29"/>
      <c r="O17" s="21"/>
      <c r="P17" s="13"/>
      <c r="Q17" s="13"/>
      <c r="R17" s="13"/>
      <c r="S17" s="23"/>
      <c r="T17" s="24"/>
      <c r="U17" s="14"/>
      <c r="V17" s="14"/>
      <c r="W17" s="14"/>
      <c r="X17" s="31"/>
      <c r="Y17" s="25"/>
      <c r="Z17" s="15"/>
      <c r="AA17" s="15"/>
      <c r="AB17" s="15"/>
      <c r="AC17" s="27"/>
      <c r="AD17" s="17"/>
      <c r="AE17" s="11"/>
      <c r="AF17" s="11"/>
      <c r="AG17" s="11"/>
      <c r="AH17" s="11"/>
      <c r="AI17" s="20"/>
      <c r="AJ17" s="12"/>
      <c r="AK17" s="12"/>
      <c r="AL17" s="12"/>
      <c r="AM17" s="12"/>
      <c r="AN17" s="21"/>
      <c r="AO17" s="13"/>
      <c r="AP17" s="13"/>
      <c r="AQ17" s="13"/>
      <c r="AR17" s="13"/>
      <c r="AS17" s="46"/>
      <c r="AT17" s="47"/>
      <c r="AU17" s="47"/>
      <c r="AV17" s="47"/>
      <c r="AW17" s="47"/>
      <c r="AX17" s="47"/>
      <c r="AY17" s="54"/>
      <c r="AZ17" s="55"/>
      <c r="BA17" s="55"/>
      <c r="BB17" s="55"/>
      <c r="BC17" s="55"/>
      <c r="BD17" s="57"/>
    </row>
    <row r="18" spans="1:56" x14ac:dyDescent="0.2">
      <c r="A18" s="10">
        <v>17</v>
      </c>
      <c r="B18" s="16" t="s">
        <v>111</v>
      </c>
      <c r="C18" s="16">
        <v>1581355</v>
      </c>
      <c r="D18" s="16">
        <v>1089309</v>
      </c>
      <c r="E18" s="11"/>
      <c r="F18" s="18"/>
      <c r="G18" s="19"/>
      <c r="H18" s="19"/>
      <c r="I18" s="19"/>
      <c r="J18" s="20"/>
      <c r="K18" s="28"/>
      <c r="L18" s="29"/>
      <c r="M18" s="29"/>
      <c r="N18" s="29"/>
      <c r="O18" s="21"/>
      <c r="P18" s="13"/>
      <c r="Q18" s="13"/>
      <c r="R18" s="13"/>
      <c r="S18" s="23"/>
      <c r="T18" s="24"/>
      <c r="U18" s="14"/>
      <c r="V18" s="14"/>
      <c r="W18" s="14"/>
      <c r="X18" s="31"/>
      <c r="Y18" s="25"/>
      <c r="Z18" s="15"/>
      <c r="AA18" s="15"/>
      <c r="AB18" s="15"/>
      <c r="AC18" s="27"/>
      <c r="AD18" s="17"/>
      <c r="AE18" s="11"/>
      <c r="AF18" s="11"/>
      <c r="AG18" s="11"/>
      <c r="AH18" s="11"/>
      <c r="AI18" s="20"/>
      <c r="AJ18" s="12"/>
      <c r="AK18" s="12"/>
      <c r="AL18" s="12"/>
      <c r="AM18" s="12"/>
      <c r="AN18" s="21">
        <v>44084</v>
      </c>
      <c r="AO18" s="13"/>
      <c r="AP18" s="33">
        <v>1.9650000000000001</v>
      </c>
      <c r="AQ18" s="13"/>
      <c r="AR18" s="33">
        <v>1.9650000000000001</v>
      </c>
      <c r="AS18" s="46"/>
      <c r="AT18" s="47"/>
      <c r="AU18" s="47"/>
      <c r="AV18" s="47"/>
      <c r="AW18" s="47"/>
      <c r="AX18" s="47"/>
      <c r="AY18" s="54"/>
      <c r="AZ18" s="55"/>
      <c r="BA18" s="55"/>
      <c r="BB18" s="55"/>
      <c r="BC18" s="55"/>
      <c r="BD18" s="57"/>
    </row>
    <row r="19" spans="1:56" x14ac:dyDescent="0.2">
      <c r="A19" s="10">
        <v>18</v>
      </c>
      <c r="B19" s="16" t="s">
        <v>15</v>
      </c>
      <c r="C19" s="16">
        <v>1592294</v>
      </c>
      <c r="D19" s="16">
        <v>1085338</v>
      </c>
      <c r="E19" s="17">
        <v>42332</v>
      </c>
      <c r="F19" s="18">
        <v>0.42499999999999999</v>
      </c>
      <c r="G19" s="19">
        <v>6.53</v>
      </c>
      <c r="H19" s="19">
        <v>0.46</v>
      </c>
      <c r="I19" s="19">
        <f t="shared" si="0"/>
        <v>6.07</v>
      </c>
      <c r="J19" s="20"/>
      <c r="K19" s="12"/>
      <c r="L19" s="12"/>
      <c r="M19" s="12"/>
      <c r="N19" s="29"/>
      <c r="O19" s="21">
        <v>42915</v>
      </c>
      <c r="P19" s="22">
        <v>0.46875</v>
      </c>
      <c r="Q19" s="23">
        <v>6.2329999999999997</v>
      </c>
      <c r="R19" s="23">
        <v>0.46500000000000002</v>
      </c>
      <c r="S19" s="23">
        <f t="shared" si="1"/>
        <v>5.7679999999999998</v>
      </c>
      <c r="T19" s="24"/>
      <c r="U19" s="14"/>
      <c r="V19" s="14"/>
      <c r="W19" s="14"/>
      <c r="X19" s="31"/>
      <c r="Y19" s="25"/>
      <c r="Z19" s="15"/>
      <c r="AA19" s="15"/>
      <c r="AB19" s="15"/>
      <c r="AC19" s="27"/>
      <c r="AD19" s="17"/>
      <c r="AE19" s="11"/>
      <c r="AF19" s="11"/>
      <c r="AG19" s="11"/>
      <c r="AH19" s="11"/>
      <c r="AI19" s="20"/>
      <c r="AJ19" s="12"/>
      <c r="AK19" s="12"/>
      <c r="AL19" s="12"/>
      <c r="AM19" s="12"/>
      <c r="AN19" s="21"/>
      <c r="AO19" s="13"/>
      <c r="AP19" s="13"/>
      <c r="AQ19" s="13"/>
      <c r="AR19" s="13"/>
      <c r="AS19" s="46"/>
      <c r="AT19" s="47"/>
      <c r="AU19" s="47"/>
      <c r="AV19" s="47"/>
      <c r="AW19" s="47"/>
      <c r="AX19" s="47"/>
      <c r="AY19" s="54"/>
      <c r="AZ19" s="55"/>
      <c r="BA19" s="55"/>
      <c r="BB19" s="55"/>
      <c r="BC19" s="55"/>
      <c r="BD19" s="57"/>
    </row>
    <row r="20" spans="1:56" x14ac:dyDescent="0.2">
      <c r="A20" s="10">
        <v>19</v>
      </c>
      <c r="B20" s="16" t="s">
        <v>16</v>
      </c>
      <c r="C20" s="16">
        <v>1591743</v>
      </c>
      <c r="D20" s="16">
        <v>1085290</v>
      </c>
      <c r="E20" s="17">
        <v>42332</v>
      </c>
      <c r="F20" s="18">
        <v>0.47291666666666665</v>
      </c>
      <c r="G20" s="19">
        <v>6.6639999999999997</v>
      </c>
      <c r="H20" s="19">
        <v>0.48499999999999999</v>
      </c>
      <c r="I20" s="19">
        <f t="shared" si="0"/>
        <v>6.1789999999999994</v>
      </c>
      <c r="J20" s="20"/>
      <c r="K20" s="12"/>
      <c r="L20" s="12"/>
      <c r="M20" s="12"/>
      <c r="N20" s="29"/>
      <c r="O20" s="21">
        <v>42915</v>
      </c>
      <c r="P20" s="22">
        <v>0.4548611111111111</v>
      </c>
      <c r="Q20" s="23">
        <v>6.7350000000000003</v>
      </c>
      <c r="R20" s="23">
        <v>0.49</v>
      </c>
      <c r="S20" s="23">
        <f t="shared" si="1"/>
        <v>6.2450000000000001</v>
      </c>
      <c r="T20" s="24"/>
      <c r="U20" s="14"/>
      <c r="V20" s="14"/>
      <c r="W20" s="14"/>
      <c r="X20" s="31"/>
      <c r="Y20" s="25"/>
      <c r="Z20" s="15"/>
      <c r="AA20" s="15"/>
      <c r="AB20" s="15"/>
      <c r="AC20" s="27"/>
      <c r="AD20" s="17"/>
      <c r="AE20" s="11"/>
      <c r="AF20" s="11"/>
      <c r="AG20" s="11"/>
      <c r="AH20" s="11"/>
      <c r="AI20" s="20">
        <v>43738</v>
      </c>
      <c r="AJ20" s="12"/>
      <c r="AK20" s="12">
        <v>6.97</v>
      </c>
      <c r="AL20" s="12">
        <v>0.49</v>
      </c>
      <c r="AM20" s="12">
        <f>AK20-AL20</f>
        <v>6.4799999999999995</v>
      </c>
      <c r="AN20" s="21"/>
      <c r="AO20" s="13"/>
      <c r="AP20" s="13"/>
      <c r="AQ20" s="13"/>
      <c r="AR20" s="13"/>
      <c r="AS20" s="46"/>
      <c r="AT20" s="47"/>
      <c r="AU20" s="47"/>
      <c r="AV20" s="47"/>
      <c r="AW20" s="47"/>
      <c r="AX20" s="47"/>
      <c r="AY20" s="54"/>
      <c r="AZ20" s="55"/>
      <c r="BA20" s="55"/>
      <c r="BB20" s="55"/>
      <c r="BC20" s="55"/>
      <c r="BD20" s="57"/>
    </row>
    <row r="21" spans="1:56" x14ac:dyDescent="0.2">
      <c r="A21" s="10">
        <v>20</v>
      </c>
      <c r="B21" s="16" t="s">
        <v>17</v>
      </c>
      <c r="C21" s="16">
        <v>1591598</v>
      </c>
      <c r="D21" s="16">
        <v>1084556</v>
      </c>
      <c r="E21" s="17">
        <v>42332</v>
      </c>
      <c r="F21" s="18">
        <v>0.52083333333333337</v>
      </c>
      <c r="G21" s="19">
        <v>7.8019999999999996</v>
      </c>
      <c r="H21" s="19">
        <v>0.40500000000000003</v>
      </c>
      <c r="I21" s="19">
        <f t="shared" si="0"/>
        <v>7.3969999999999994</v>
      </c>
      <c r="J21" s="20"/>
      <c r="K21" s="28"/>
      <c r="L21" s="29">
        <v>8.19</v>
      </c>
      <c r="M21" s="29">
        <v>0.48499999999999999</v>
      </c>
      <c r="N21" s="29">
        <f t="shared" si="2"/>
        <v>7.7049999999999992</v>
      </c>
      <c r="O21" s="21">
        <v>42915</v>
      </c>
      <c r="P21" s="22">
        <v>0.43888888888888888</v>
      </c>
      <c r="Q21" s="23">
        <v>7.49</v>
      </c>
      <c r="R21" s="23">
        <v>0.48</v>
      </c>
      <c r="S21" s="23">
        <f t="shared" si="1"/>
        <v>7.01</v>
      </c>
      <c r="T21" s="24"/>
      <c r="U21" s="14"/>
      <c r="V21" s="14"/>
      <c r="W21" s="14"/>
      <c r="X21" s="31"/>
      <c r="Y21" s="25">
        <v>43098</v>
      </c>
      <c r="Z21" s="26">
        <v>0.41180555555555554</v>
      </c>
      <c r="AA21" s="27"/>
      <c r="AB21" s="27">
        <v>0.48</v>
      </c>
      <c r="AC21" s="27"/>
      <c r="AD21" s="17"/>
      <c r="AE21" s="11"/>
      <c r="AF21" s="11"/>
      <c r="AG21" s="11"/>
      <c r="AH21" s="11"/>
      <c r="AI21" s="20"/>
      <c r="AJ21" s="12"/>
      <c r="AK21" s="12"/>
      <c r="AL21" s="12"/>
      <c r="AM21" s="12"/>
      <c r="AN21" s="21"/>
      <c r="AO21" s="13"/>
      <c r="AP21" s="13"/>
      <c r="AQ21" s="13"/>
      <c r="AR21" s="13"/>
      <c r="AS21" s="46"/>
      <c r="AT21" s="47"/>
      <c r="AU21" s="47"/>
      <c r="AV21" s="47"/>
      <c r="AW21" s="47"/>
      <c r="AX21" s="47"/>
      <c r="AY21" s="54"/>
      <c r="AZ21" s="55"/>
      <c r="BA21" s="55"/>
      <c r="BB21" s="55"/>
      <c r="BC21" s="55"/>
      <c r="BD21" s="57"/>
    </row>
    <row r="22" spans="1:56" x14ac:dyDescent="0.2">
      <c r="A22" s="10">
        <v>21</v>
      </c>
      <c r="B22" s="16" t="s">
        <v>18</v>
      </c>
      <c r="C22" s="16">
        <v>1592047</v>
      </c>
      <c r="D22" s="16">
        <v>1083520</v>
      </c>
      <c r="E22" s="17">
        <v>42332</v>
      </c>
      <c r="F22" s="18">
        <v>0.53402777777777777</v>
      </c>
      <c r="G22" s="19">
        <v>6.21</v>
      </c>
      <c r="H22" s="19">
        <v>0.56000000000000005</v>
      </c>
      <c r="I22" s="19">
        <f t="shared" si="0"/>
        <v>5.65</v>
      </c>
      <c r="J22" s="20"/>
      <c r="K22" s="12"/>
      <c r="L22" s="12"/>
      <c r="M22" s="12"/>
      <c r="N22" s="29"/>
      <c r="O22" s="21">
        <v>42915</v>
      </c>
      <c r="P22" s="22">
        <v>0.4236111111111111</v>
      </c>
      <c r="Q22" s="23">
        <v>6.24</v>
      </c>
      <c r="R22" s="23">
        <v>0.63</v>
      </c>
      <c r="S22" s="23">
        <f t="shared" si="1"/>
        <v>5.61</v>
      </c>
      <c r="T22" s="24"/>
      <c r="U22" s="14"/>
      <c r="V22" s="14"/>
      <c r="W22" s="14"/>
      <c r="X22" s="31"/>
      <c r="Y22" s="25"/>
      <c r="Z22" s="15"/>
      <c r="AA22" s="15"/>
      <c r="AB22" s="15"/>
      <c r="AC22" s="27"/>
      <c r="AD22" s="17"/>
      <c r="AE22" s="11"/>
      <c r="AF22" s="11"/>
      <c r="AG22" s="11"/>
      <c r="AH22" s="11"/>
      <c r="AI22" s="20"/>
      <c r="AJ22" s="12"/>
      <c r="AK22" s="12"/>
      <c r="AL22" s="12"/>
      <c r="AM22" s="12"/>
      <c r="AN22" s="21"/>
      <c r="AO22" s="13"/>
      <c r="AP22" s="13"/>
      <c r="AQ22" s="13"/>
      <c r="AR22" s="13"/>
      <c r="AS22" s="46"/>
      <c r="AT22" s="47"/>
      <c r="AU22" s="47"/>
      <c r="AV22" s="47"/>
      <c r="AW22" s="47"/>
      <c r="AX22" s="47"/>
      <c r="AY22" s="54"/>
      <c r="AZ22" s="55"/>
      <c r="BA22" s="55"/>
      <c r="BB22" s="55"/>
      <c r="BC22" s="55"/>
      <c r="BD22" s="57"/>
    </row>
    <row r="23" spans="1:56" x14ac:dyDescent="0.2">
      <c r="A23" s="10">
        <v>22</v>
      </c>
      <c r="B23" s="16" t="s">
        <v>19</v>
      </c>
      <c r="C23" s="10">
        <v>1608292</v>
      </c>
      <c r="D23" s="10">
        <v>1072397</v>
      </c>
      <c r="E23" s="17">
        <v>42333</v>
      </c>
      <c r="F23" s="18">
        <v>0.37222222222222223</v>
      </c>
      <c r="G23" s="19">
        <v>5.87</v>
      </c>
      <c r="H23" s="19">
        <v>0.55000000000000004</v>
      </c>
      <c r="I23" s="19">
        <f t="shared" si="0"/>
        <v>5.32</v>
      </c>
      <c r="J23" s="20">
        <v>42700</v>
      </c>
      <c r="K23" s="28">
        <v>0.57986111111111105</v>
      </c>
      <c r="L23" s="29">
        <v>5.21</v>
      </c>
      <c r="M23" s="29">
        <v>0.55500000000000005</v>
      </c>
      <c r="N23" s="29">
        <f t="shared" si="2"/>
        <v>4.6550000000000002</v>
      </c>
      <c r="O23" s="21">
        <v>42916</v>
      </c>
      <c r="P23" s="22">
        <v>0.39305555555555555</v>
      </c>
      <c r="Q23" s="23">
        <v>4.9649999999999999</v>
      </c>
      <c r="R23" s="23">
        <v>0.53500000000000003</v>
      </c>
      <c r="S23" s="23">
        <f t="shared" si="1"/>
        <v>4.43</v>
      </c>
      <c r="T23" s="24"/>
      <c r="U23" s="14"/>
      <c r="V23" s="14"/>
      <c r="W23" s="14"/>
      <c r="X23" s="31"/>
      <c r="Y23" s="25"/>
      <c r="Z23" s="15"/>
      <c r="AA23" s="15"/>
      <c r="AB23" s="15"/>
      <c r="AC23" s="27"/>
      <c r="AD23" s="17"/>
      <c r="AE23" s="11"/>
      <c r="AF23" s="11"/>
      <c r="AG23" s="11"/>
      <c r="AH23" s="11"/>
      <c r="AI23" s="20"/>
      <c r="AJ23" s="12"/>
      <c r="AK23" s="12"/>
      <c r="AL23" s="12"/>
      <c r="AM23" s="12"/>
      <c r="AN23" s="21">
        <v>44085</v>
      </c>
      <c r="AO23" s="13"/>
      <c r="AP23" s="33">
        <v>5.7</v>
      </c>
      <c r="AQ23" s="13"/>
      <c r="AR23" s="33">
        <v>5.7</v>
      </c>
      <c r="AS23" s="46"/>
      <c r="AT23" s="47"/>
      <c r="AU23" s="47"/>
      <c r="AV23" s="47"/>
      <c r="AW23" s="47"/>
      <c r="AX23" s="47"/>
      <c r="AY23" s="54"/>
      <c r="AZ23" s="55"/>
      <c r="BA23" s="55"/>
      <c r="BB23" s="55"/>
      <c r="BC23" s="55"/>
      <c r="BD23" s="57"/>
    </row>
    <row r="24" spans="1:56" x14ac:dyDescent="0.2">
      <c r="A24" s="10">
        <v>23</v>
      </c>
      <c r="B24" s="16" t="s">
        <v>20</v>
      </c>
      <c r="C24" s="10">
        <v>1597888</v>
      </c>
      <c r="D24" s="10">
        <v>1090591</v>
      </c>
      <c r="E24" s="17">
        <v>42334</v>
      </c>
      <c r="F24" s="18">
        <v>0.35833333333333334</v>
      </c>
      <c r="G24" s="19"/>
      <c r="H24" s="19">
        <v>0.77</v>
      </c>
      <c r="I24" s="19"/>
      <c r="J24" s="20">
        <v>42700</v>
      </c>
      <c r="K24" s="28"/>
      <c r="L24" s="29">
        <v>5</v>
      </c>
      <c r="M24" s="29">
        <v>0.75</v>
      </c>
      <c r="N24" s="29">
        <f t="shared" si="2"/>
        <v>4.25</v>
      </c>
      <c r="O24" s="21">
        <v>42915</v>
      </c>
      <c r="P24" s="22">
        <v>0.35000000000000003</v>
      </c>
      <c r="Q24" s="23">
        <v>4.2249999999999996</v>
      </c>
      <c r="R24" s="23">
        <v>0.745</v>
      </c>
      <c r="S24" s="23">
        <f t="shared" si="1"/>
        <v>3.4799999999999995</v>
      </c>
      <c r="T24" s="24"/>
      <c r="U24" s="14"/>
      <c r="V24" s="14"/>
      <c r="W24" s="14"/>
      <c r="X24" s="31"/>
      <c r="Y24" s="25">
        <v>43098</v>
      </c>
      <c r="Z24" s="26">
        <v>0.3444444444444445</v>
      </c>
      <c r="AA24" s="27">
        <v>3.93</v>
      </c>
      <c r="AB24" s="27">
        <v>0.745</v>
      </c>
      <c r="AC24" s="27">
        <f>AA24-AB24</f>
        <v>3.1850000000000001</v>
      </c>
      <c r="AD24" s="17"/>
      <c r="AE24" s="11"/>
      <c r="AF24" s="11"/>
      <c r="AG24" s="11"/>
      <c r="AH24" s="11"/>
      <c r="AI24" s="20"/>
      <c r="AJ24" s="12"/>
      <c r="AK24" s="12"/>
      <c r="AL24" s="12"/>
      <c r="AM24" s="12"/>
      <c r="AN24" s="21"/>
      <c r="AO24" s="13"/>
      <c r="AP24" s="13"/>
      <c r="AQ24" s="13"/>
      <c r="AR24" s="13"/>
      <c r="AS24" s="46"/>
      <c r="AT24" s="47"/>
      <c r="AU24" s="47"/>
      <c r="AV24" s="47"/>
      <c r="AW24" s="47"/>
      <c r="AX24" s="47"/>
      <c r="AY24" s="54"/>
      <c r="AZ24" s="55"/>
      <c r="BA24" s="55"/>
      <c r="BB24" s="55"/>
      <c r="BC24" s="55"/>
      <c r="BD24" s="57"/>
    </row>
    <row r="25" spans="1:56" x14ac:dyDescent="0.2">
      <c r="A25" s="10">
        <v>24</v>
      </c>
      <c r="B25" s="16" t="s">
        <v>21</v>
      </c>
      <c r="C25" s="10">
        <v>1606221</v>
      </c>
      <c r="D25" s="10">
        <v>1092226</v>
      </c>
      <c r="E25" s="17">
        <v>42334</v>
      </c>
      <c r="F25" s="18">
        <v>0.55763888888888891</v>
      </c>
      <c r="G25" s="19">
        <v>4.4779999999999998</v>
      </c>
      <c r="H25" s="19">
        <v>0.41499999999999998</v>
      </c>
      <c r="I25" s="19">
        <f t="shared" si="0"/>
        <v>4.0629999999999997</v>
      </c>
      <c r="J25" s="20"/>
      <c r="K25" s="12"/>
      <c r="L25" s="12"/>
      <c r="M25" s="12"/>
      <c r="N25" s="29"/>
      <c r="O25" s="21">
        <v>42916</v>
      </c>
      <c r="P25" s="22">
        <v>0.5180555555555556</v>
      </c>
      <c r="Q25" s="23">
        <v>3.63</v>
      </c>
      <c r="R25" s="23">
        <v>0.43</v>
      </c>
      <c r="S25" s="23">
        <f t="shared" si="1"/>
        <v>3.1999999999999997</v>
      </c>
      <c r="T25" s="24"/>
      <c r="U25" s="14"/>
      <c r="V25" s="14"/>
      <c r="W25" s="14"/>
      <c r="X25" s="31"/>
      <c r="Y25" s="25"/>
      <c r="Z25" s="15"/>
      <c r="AA25" s="15"/>
      <c r="AB25" s="15"/>
      <c r="AC25" s="27"/>
      <c r="AD25" s="17"/>
      <c r="AE25" s="11"/>
      <c r="AF25" s="11"/>
      <c r="AG25" s="11"/>
      <c r="AH25" s="11"/>
      <c r="AI25" s="20"/>
      <c r="AJ25" s="12"/>
      <c r="AK25" s="12"/>
      <c r="AL25" s="12"/>
      <c r="AM25" s="12"/>
      <c r="AN25" s="21"/>
      <c r="AO25" s="13"/>
      <c r="AP25" s="13"/>
      <c r="AQ25" s="13"/>
      <c r="AR25" s="13"/>
      <c r="AS25" s="46"/>
      <c r="AT25" s="47"/>
      <c r="AU25" s="47"/>
      <c r="AV25" s="47"/>
      <c r="AW25" s="47"/>
      <c r="AX25" s="47"/>
      <c r="AY25" s="54"/>
      <c r="AZ25" s="55"/>
      <c r="BA25" s="55"/>
      <c r="BB25" s="55"/>
      <c r="BC25" s="55"/>
      <c r="BD25" s="57"/>
    </row>
    <row r="26" spans="1:56" x14ac:dyDescent="0.2">
      <c r="A26" s="10">
        <v>25</v>
      </c>
      <c r="B26" s="16" t="s">
        <v>22</v>
      </c>
      <c r="C26" s="10">
        <v>1607229</v>
      </c>
      <c r="D26" s="10">
        <v>1092121</v>
      </c>
      <c r="E26" s="17">
        <v>42334</v>
      </c>
      <c r="F26" s="18">
        <v>0.56388888888888888</v>
      </c>
      <c r="G26" s="19">
        <v>2.5760000000000001</v>
      </c>
      <c r="H26" s="19">
        <v>0.43</v>
      </c>
      <c r="I26" s="19">
        <f t="shared" si="0"/>
        <v>2.1459999999999999</v>
      </c>
      <c r="J26" s="20"/>
      <c r="K26" s="12"/>
      <c r="L26" s="12"/>
      <c r="M26" s="12"/>
      <c r="N26" s="29"/>
      <c r="O26" s="21"/>
      <c r="P26" s="13"/>
      <c r="Q26" s="13"/>
      <c r="R26" s="13"/>
      <c r="S26" s="23"/>
      <c r="T26" s="24"/>
      <c r="U26" s="14"/>
      <c r="V26" s="14"/>
      <c r="W26" s="14"/>
      <c r="X26" s="31"/>
      <c r="Y26" s="25"/>
      <c r="Z26" s="15"/>
      <c r="AA26" s="15"/>
      <c r="AB26" s="15"/>
      <c r="AC26" s="27"/>
      <c r="AD26" s="17"/>
      <c r="AE26" s="11"/>
      <c r="AF26" s="11"/>
      <c r="AG26" s="11"/>
      <c r="AH26" s="11"/>
      <c r="AI26" s="20"/>
      <c r="AJ26" s="12"/>
      <c r="AK26" s="12"/>
      <c r="AL26" s="12"/>
      <c r="AM26" s="12"/>
      <c r="AN26" s="21"/>
      <c r="AO26" s="13"/>
      <c r="AP26" s="13"/>
      <c r="AQ26" s="13"/>
      <c r="AR26" s="13"/>
      <c r="AS26" s="46"/>
      <c r="AT26" s="47"/>
      <c r="AU26" s="47"/>
      <c r="AV26" s="47"/>
      <c r="AW26" s="47"/>
      <c r="AX26" s="47"/>
      <c r="AY26" s="54"/>
      <c r="AZ26" s="55"/>
      <c r="BA26" s="55"/>
      <c r="BB26" s="55"/>
      <c r="BC26" s="55"/>
      <c r="BD26" s="57"/>
    </row>
    <row r="27" spans="1:56" x14ac:dyDescent="0.2">
      <c r="A27" s="10">
        <v>26</v>
      </c>
      <c r="B27" s="16" t="s">
        <v>23</v>
      </c>
      <c r="C27" s="10">
        <v>1605113</v>
      </c>
      <c r="D27" s="10">
        <v>1092974</v>
      </c>
      <c r="E27" s="17">
        <v>42334</v>
      </c>
      <c r="F27" s="18">
        <v>0.57291666666666663</v>
      </c>
      <c r="G27" s="19">
        <v>6.95</v>
      </c>
      <c r="H27" s="19">
        <v>0.26500000000000001</v>
      </c>
      <c r="I27" s="19">
        <f t="shared" si="0"/>
        <v>6.6850000000000005</v>
      </c>
      <c r="J27" s="20"/>
      <c r="K27" s="12"/>
      <c r="L27" s="12"/>
      <c r="M27" s="12"/>
      <c r="N27" s="29"/>
      <c r="O27" s="21">
        <v>42916</v>
      </c>
      <c r="P27" s="22">
        <v>0.53055555555555556</v>
      </c>
      <c r="Q27" s="23">
        <v>2.73</v>
      </c>
      <c r="R27" s="23">
        <v>0.27500000000000002</v>
      </c>
      <c r="S27" s="23">
        <f t="shared" si="1"/>
        <v>2.4550000000000001</v>
      </c>
      <c r="T27" s="24"/>
      <c r="U27" s="14"/>
      <c r="V27" s="14"/>
      <c r="W27" s="14"/>
      <c r="X27" s="31"/>
      <c r="Y27" s="25"/>
      <c r="Z27" s="15"/>
      <c r="AA27" s="15"/>
      <c r="AB27" s="15"/>
      <c r="AC27" s="27"/>
      <c r="AD27" s="17"/>
      <c r="AE27" s="11"/>
      <c r="AF27" s="11"/>
      <c r="AG27" s="11"/>
      <c r="AH27" s="11"/>
      <c r="AI27" s="20"/>
      <c r="AJ27" s="12"/>
      <c r="AK27" s="12"/>
      <c r="AL27" s="12"/>
      <c r="AM27" s="12"/>
      <c r="AN27" s="21"/>
      <c r="AO27" s="13"/>
      <c r="AP27" s="13"/>
      <c r="AQ27" s="13"/>
      <c r="AR27" s="13"/>
      <c r="AS27" s="46"/>
      <c r="AT27" s="47"/>
      <c r="AU27" s="47"/>
      <c r="AV27" s="47"/>
      <c r="AW27" s="47"/>
      <c r="AX27" s="47"/>
      <c r="AY27" s="54"/>
      <c r="AZ27" s="55"/>
      <c r="BA27" s="55"/>
      <c r="BB27" s="55"/>
      <c r="BC27" s="55"/>
      <c r="BD27" s="57"/>
    </row>
    <row r="28" spans="1:56" x14ac:dyDescent="0.2">
      <c r="A28" s="10">
        <v>27</v>
      </c>
      <c r="B28" s="16" t="s">
        <v>24</v>
      </c>
      <c r="C28" s="10">
        <v>1605975</v>
      </c>
      <c r="D28" s="10">
        <v>1091739</v>
      </c>
      <c r="E28" s="17">
        <v>42334</v>
      </c>
      <c r="F28" s="18">
        <v>0.57986111111111105</v>
      </c>
      <c r="G28" s="19">
        <v>2.673</v>
      </c>
      <c r="H28" s="19">
        <v>0.435</v>
      </c>
      <c r="I28" s="19">
        <f t="shared" si="0"/>
        <v>2.238</v>
      </c>
      <c r="J28" s="20"/>
      <c r="K28" s="12"/>
      <c r="L28" s="12"/>
      <c r="M28" s="12"/>
      <c r="N28" s="29"/>
      <c r="O28" s="21">
        <v>42916</v>
      </c>
      <c r="P28" s="22">
        <v>0.59791666666666665</v>
      </c>
      <c r="Q28" s="23">
        <v>1.49</v>
      </c>
      <c r="R28" s="23">
        <v>0.44500000000000001</v>
      </c>
      <c r="S28" s="23">
        <f t="shared" si="1"/>
        <v>1.0449999999999999</v>
      </c>
      <c r="T28" s="24"/>
      <c r="U28" s="14"/>
      <c r="V28" s="14"/>
      <c r="W28" s="14"/>
      <c r="X28" s="31"/>
      <c r="Y28" s="25"/>
      <c r="Z28" s="15"/>
      <c r="AA28" s="15"/>
      <c r="AB28" s="15"/>
      <c r="AC28" s="27"/>
      <c r="AD28" s="17"/>
      <c r="AE28" s="11"/>
      <c r="AF28" s="11"/>
      <c r="AG28" s="11"/>
      <c r="AH28" s="11"/>
      <c r="AI28" s="20"/>
      <c r="AJ28" s="12"/>
      <c r="AK28" s="12"/>
      <c r="AL28" s="12"/>
      <c r="AM28" s="12"/>
      <c r="AN28" s="21"/>
      <c r="AO28" s="13"/>
      <c r="AP28" s="13"/>
      <c r="AQ28" s="13"/>
      <c r="AR28" s="13"/>
      <c r="AS28" s="46"/>
      <c r="AT28" s="47"/>
      <c r="AU28" s="47"/>
      <c r="AV28" s="47"/>
      <c r="AW28" s="47"/>
      <c r="AX28" s="47"/>
      <c r="AY28" s="54"/>
      <c r="AZ28" s="55"/>
      <c r="BA28" s="55"/>
      <c r="BB28" s="55"/>
      <c r="BC28" s="55"/>
      <c r="BD28" s="57"/>
    </row>
    <row r="29" spans="1:56" x14ac:dyDescent="0.2">
      <c r="A29" s="10">
        <v>28</v>
      </c>
      <c r="B29" s="16" t="s">
        <v>25</v>
      </c>
      <c r="C29" s="10">
        <v>1604831</v>
      </c>
      <c r="D29" s="10">
        <v>1090897</v>
      </c>
      <c r="E29" s="17">
        <v>42334</v>
      </c>
      <c r="F29" s="18">
        <v>0.58958333333333335</v>
      </c>
      <c r="G29" s="19">
        <v>4.6120000000000001</v>
      </c>
      <c r="H29" s="19">
        <v>0.55000000000000004</v>
      </c>
      <c r="I29" s="19">
        <f t="shared" si="0"/>
        <v>4.0620000000000003</v>
      </c>
      <c r="J29" s="20"/>
      <c r="K29" s="12"/>
      <c r="L29" s="12"/>
      <c r="M29" s="12"/>
      <c r="N29" s="29"/>
      <c r="O29" s="21">
        <v>42916</v>
      </c>
      <c r="P29" s="22">
        <v>0.55555555555555558</v>
      </c>
      <c r="Q29" s="23">
        <v>3.68</v>
      </c>
      <c r="R29" s="23">
        <v>0.56999999999999995</v>
      </c>
      <c r="S29" s="23">
        <f t="shared" si="1"/>
        <v>3.1100000000000003</v>
      </c>
      <c r="T29" s="24">
        <v>43066</v>
      </c>
      <c r="U29" s="30">
        <v>0.3034722222222222</v>
      </c>
      <c r="V29" s="31">
        <v>3.448</v>
      </c>
      <c r="W29" s="31">
        <v>0.432</v>
      </c>
      <c r="X29" s="31">
        <f>V29-W29</f>
        <v>3.016</v>
      </c>
      <c r="Y29" s="25"/>
      <c r="Z29" s="15"/>
      <c r="AA29" s="15"/>
      <c r="AB29" s="15"/>
      <c r="AC29" s="27"/>
      <c r="AD29" s="17"/>
      <c r="AE29" s="11"/>
      <c r="AF29" s="11"/>
      <c r="AG29" s="11"/>
      <c r="AH29" s="11"/>
      <c r="AI29" s="20">
        <v>43738</v>
      </c>
      <c r="AJ29" s="12"/>
      <c r="AK29" s="12">
        <v>4.17</v>
      </c>
      <c r="AL29" s="12">
        <v>0.59499999999999997</v>
      </c>
      <c r="AM29" s="12">
        <f>AK29-AL29</f>
        <v>3.5750000000000002</v>
      </c>
      <c r="AN29" s="21"/>
      <c r="AO29" s="13"/>
      <c r="AP29" s="13"/>
      <c r="AQ29" s="13"/>
      <c r="AR29" s="13"/>
      <c r="AS29" s="46"/>
      <c r="AT29" s="47"/>
      <c r="AU29" s="47"/>
      <c r="AV29" s="47"/>
      <c r="AW29" s="47"/>
      <c r="AX29" s="47"/>
      <c r="AY29" s="54">
        <v>45155</v>
      </c>
      <c r="AZ29" s="55">
        <v>7.29</v>
      </c>
      <c r="BA29" s="55"/>
      <c r="BB29" s="55"/>
      <c r="BC29" s="55"/>
      <c r="BD29" s="57"/>
    </row>
    <row r="30" spans="1:56" x14ac:dyDescent="0.2">
      <c r="A30" s="10">
        <v>29</v>
      </c>
      <c r="B30" s="16" t="s">
        <v>26</v>
      </c>
      <c r="C30" s="10">
        <v>1605008</v>
      </c>
      <c r="D30" s="10">
        <v>1090992</v>
      </c>
      <c r="E30" s="17">
        <v>42334</v>
      </c>
      <c r="F30" s="18">
        <v>0.59375</v>
      </c>
      <c r="G30" s="19">
        <v>3.9550000000000001</v>
      </c>
      <c r="H30" s="19">
        <v>0.435</v>
      </c>
      <c r="I30" s="19">
        <f t="shared" si="0"/>
        <v>3.52</v>
      </c>
      <c r="J30" s="20"/>
      <c r="K30" s="28"/>
      <c r="L30" s="29">
        <v>3.7650000000000001</v>
      </c>
      <c r="M30" s="29">
        <v>0.43</v>
      </c>
      <c r="N30" s="29">
        <f t="shared" si="2"/>
        <v>3.335</v>
      </c>
      <c r="O30" s="21">
        <v>42916</v>
      </c>
      <c r="P30" s="22">
        <v>0.55902777777777779</v>
      </c>
      <c r="Q30" s="23">
        <v>2.7250000000000001</v>
      </c>
      <c r="R30" s="23">
        <v>0.433</v>
      </c>
      <c r="S30" s="23">
        <f t="shared" si="1"/>
        <v>2.2920000000000003</v>
      </c>
      <c r="T30" s="24">
        <v>43066</v>
      </c>
      <c r="U30" s="30">
        <v>0.31041666666666667</v>
      </c>
      <c r="V30" s="31">
        <v>2.3959999999999999</v>
      </c>
      <c r="W30" s="31">
        <v>0.43099999999999999</v>
      </c>
      <c r="X30" s="31">
        <f>V30-W30</f>
        <v>1.9649999999999999</v>
      </c>
      <c r="Y30" s="25"/>
      <c r="Z30" s="15"/>
      <c r="AA30" s="15"/>
      <c r="AB30" s="15"/>
      <c r="AC30" s="27"/>
      <c r="AD30" s="17"/>
      <c r="AE30" s="11"/>
      <c r="AF30" s="11"/>
      <c r="AG30" s="11"/>
      <c r="AH30" s="11"/>
      <c r="AI30" s="20">
        <v>43738</v>
      </c>
      <c r="AJ30" s="12"/>
      <c r="AK30" s="12">
        <v>3.4249999999999998</v>
      </c>
      <c r="AL30" s="12">
        <v>0.35</v>
      </c>
      <c r="AM30" s="12">
        <f>AK30-AL30</f>
        <v>3.0749999999999997</v>
      </c>
      <c r="AN30" s="34"/>
      <c r="AO30" s="13"/>
      <c r="AP30" s="13"/>
      <c r="AQ30" s="13"/>
      <c r="AR30" s="13"/>
      <c r="AS30" s="46"/>
      <c r="AT30" s="47"/>
      <c r="AU30" s="47"/>
      <c r="AV30" s="47"/>
      <c r="AW30" s="47"/>
      <c r="AX30" s="47"/>
      <c r="AY30" s="54"/>
      <c r="AZ30" s="55"/>
      <c r="BA30" s="55"/>
      <c r="BB30" s="55"/>
      <c r="BC30" s="55"/>
      <c r="BD30" s="57"/>
    </row>
    <row r="31" spans="1:56" x14ac:dyDescent="0.2">
      <c r="A31" s="10">
        <v>30</v>
      </c>
      <c r="B31" s="16" t="s">
        <v>27</v>
      </c>
      <c r="C31" s="10">
        <v>1592274</v>
      </c>
      <c r="D31" s="10">
        <v>1089747</v>
      </c>
      <c r="E31" s="17">
        <v>42334</v>
      </c>
      <c r="F31" s="18">
        <v>0.61875000000000002</v>
      </c>
      <c r="G31" s="19"/>
      <c r="H31" s="19"/>
      <c r="I31" s="19"/>
      <c r="J31" s="20"/>
      <c r="K31" s="12"/>
      <c r="L31" s="12"/>
      <c r="M31" s="12"/>
      <c r="N31" s="29"/>
      <c r="O31" s="21"/>
      <c r="P31" s="13"/>
      <c r="Q31" s="13"/>
      <c r="R31" s="13"/>
      <c r="S31" s="23"/>
      <c r="T31" s="24"/>
      <c r="U31" s="14"/>
      <c r="V31" s="14"/>
      <c r="W31" s="14"/>
      <c r="X31" s="31"/>
      <c r="Y31" s="25"/>
      <c r="Z31" s="15"/>
      <c r="AA31" s="15"/>
      <c r="AB31" s="15"/>
      <c r="AC31" s="27"/>
      <c r="AD31" s="17"/>
      <c r="AE31" s="11"/>
      <c r="AF31" s="11"/>
      <c r="AG31" s="11"/>
      <c r="AH31" s="11"/>
      <c r="AI31" s="20"/>
      <c r="AJ31" s="12"/>
      <c r="AK31" s="12"/>
      <c r="AL31" s="12"/>
      <c r="AM31" s="12"/>
      <c r="AN31" s="21"/>
      <c r="AO31" s="13"/>
      <c r="AP31" s="13"/>
      <c r="AQ31" s="13"/>
      <c r="AR31" s="13"/>
      <c r="AS31" s="46"/>
      <c r="AT31" s="47"/>
      <c r="AU31" s="47"/>
      <c r="AV31" s="47"/>
      <c r="AW31" s="47"/>
      <c r="AX31" s="47"/>
      <c r="AY31" s="54"/>
      <c r="AZ31" s="55"/>
      <c r="BA31" s="55"/>
      <c r="BB31" s="55"/>
      <c r="BC31" s="55"/>
      <c r="BD31" s="57"/>
    </row>
    <row r="32" spans="1:56" x14ac:dyDescent="0.2">
      <c r="A32" s="10">
        <v>31</v>
      </c>
      <c r="B32" s="16" t="s">
        <v>28</v>
      </c>
      <c r="C32" s="10">
        <v>1592278</v>
      </c>
      <c r="D32" s="10">
        <v>1089421</v>
      </c>
      <c r="E32" s="17">
        <v>42334</v>
      </c>
      <c r="F32" s="18">
        <v>0.62569444444444444</v>
      </c>
      <c r="G32" s="19">
        <v>8.8149999999999995</v>
      </c>
      <c r="H32" s="19">
        <v>0.14000000000000001</v>
      </c>
      <c r="I32" s="19">
        <f t="shared" si="0"/>
        <v>8.6749999999999989</v>
      </c>
      <c r="J32" s="20"/>
      <c r="K32" s="12"/>
      <c r="L32" s="12"/>
      <c r="M32" s="12"/>
      <c r="N32" s="29"/>
      <c r="O32" s="21"/>
      <c r="P32" s="13"/>
      <c r="Q32" s="13"/>
      <c r="R32" s="13"/>
      <c r="S32" s="23"/>
      <c r="T32" s="24"/>
      <c r="U32" s="14"/>
      <c r="V32" s="14"/>
      <c r="W32" s="14"/>
      <c r="X32" s="31"/>
      <c r="Y32" s="25"/>
      <c r="Z32" s="15"/>
      <c r="AA32" s="15"/>
      <c r="AB32" s="15"/>
      <c r="AC32" s="27"/>
      <c r="AD32" s="17"/>
      <c r="AE32" s="11"/>
      <c r="AF32" s="11"/>
      <c r="AG32" s="11"/>
      <c r="AH32" s="11"/>
      <c r="AI32" s="20"/>
      <c r="AJ32" s="12"/>
      <c r="AK32" s="12"/>
      <c r="AL32" s="12"/>
      <c r="AM32" s="12"/>
      <c r="AN32" s="21"/>
      <c r="AO32" s="13"/>
      <c r="AP32" s="13"/>
      <c r="AQ32" s="13"/>
      <c r="AR32" s="13"/>
      <c r="AS32" s="46"/>
      <c r="AT32" s="47"/>
      <c r="AU32" s="47"/>
      <c r="AV32" s="47"/>
      <c r="AW32" s="47"/>
      <c r="AX32" s="47"/>
      <c r="AY32" s="54"/>
      <c r="AZ32" s="55"/>
      <c r="BA32" s="55"/>
      <c r="BB32" s="55"/>
      <c r="BC32" s="55"/>
      <c r="BD32" s="57"/>
    </row>
    <row r="33" spans="1:56" x14ac:dyDescent="0.2">
      <c r="A33" s="10">
        <v>32</v>
      </c>
      <c r="B33" s="16" t="s">
        <v>29</v>
      </c>
      <c r="C33" s="10">
        <v>1592221</v>
      </c>
      <c r="D33" s="10">
        <v>1089185</v>
      </c>
      <c r="E33" s="17">
        <v>42334</v>
      </c>
      <c r="F33" s="18">
        <v>0.63124999999999998</v>
      </c>
      <c r="G33" s="19">
        <v>8.8699999999999992</v>
      </c>
      <c r="H33" s="19">
        <v>0.374</v>
      </c>
      <c r="I33" s="19">
        <f t="shared" si="0"/>
        <v>8.4959999999999987</v>
      </c>
      <c r="J33" s="20"/>
      <c r="K33" s="12"/>
      <c r="L33" s="12"/>
      <c r="M33" s="12"/>
      <c r="N33" s="29"/>
      <c r="O33" s="21"/>
      <c r="P33" s="13"/>
      <c r="Q33" s="13"/>
      <c r="R33" s="13"/>
      <c r="S33" s="23"/>
      <c r="T33" s="24"/>
      <c r="U33" s="14"/>
      <c r="V33" s="14"/>
      <c r="W33" s="14"/>
      <c r="X33" s="31"/>
      <c r="Y33" s="25"/>
      <c r="Z33" s="15"/>
      <c r="AA33" s="15"/>
      <c r="AB33" s="15"/>
      <c r="AC33" s="27"/>
      <c r="AD33" s="17"/>
      <c r="AE33" s="11"/>
      <c r="AF33" s="11"/>
      <c r="AG33" s="11"/>
      <c r="AH33" s="11"/>
      <c r="AI33" s="20"/>
      <c r="AJ33" s="12"/>
      <c r="AK33" s="12"/>
      <c r="AL33" s="12"/>
      <c r="AM33" s="12"/>
      <c r="AN33" s="21"/>
      <c r="AO33" s="13"/>
      <c r="AP33" s="13"/>
      <c r="AQ33" s="13"/>
      <c r="AR33" s="13"/>
      <c r="AS33" s="46"/>
      <c r="AT33" s="47"/>
      <c r="AU33" s="47"/>
      <c r="AV33" s="47"/>
      <c r="AW33" s="47"/>
      <c r="AX33" s="47"/>
      <c r="AY33" s="54"/>
      <c r="AZ33" s="55"/>
      <c r="BA33" s="55"/>
      <c r="BB33" s="55"/>
      <c r="BC33" s="55"/>
      <c r="BD33" s="57"/>
    </row>
    <row r="34" spans="1:56" x14ac:dyDescent="0.2">
      <c r="A34" s="10">
        <v>33</v>
      </c>
      <c r="B34" s="16" t="s">
        <v>30</v>
      </c>
      <c r="C34" s="10">
        <v>1592173</v>
      </c>
      <c r="D34" s="10">
        <v>1088998</v>
      </c>
      <c r="E34" s="17">
        <v>42334</v>
      </c>
      <c r="F34" s="18">
        <v>0.63541666666666663</v>
      </c>
      <c r="G34" s="19">
        <v>8.68</v>
      </c>
      <c r="H34" s="19">
        <v>0.255</v>
      </c>
      <c r="I34" s="19">
        <f t="shared" si="0"/>
        <v>8.4249999999999989</v>
      </c>
      <c r="J34" s="20"/>
      <c r="K34" s="12"/>
      <c r="L34" s="12"/>
      <c r="M34" s="12"/>
      <c r="N34" s="29"/>
      <c r="O34" s="21"/>
      <c r="P34" s="13"/>
      <c r="Q34" s="13"/>
      <c r="R34" s="13"/>
      <c r="S34" s="23"/>
      <c r="T34" s="24"/>
      <c r="U34" s="14"/>
      <c r="V34" s="14"/>
      <c r="W34" s="14"/>
      <c r="X34" s="31"/>
      <c r="Y34" s="25"/>
      <c r="Z34" s="15"/>
      <c r="AA34" s="15"/>
      <c r="AB34" s="15"/>
      <c r="AC34" s="27"/>
      <c r="AD34" s="17"/>
      <c r="AE34" s="11"/>
      <c r="AF34" s="11"/>
      <c r="AG34" s="11"/>
      <c r="AH34" s="11"/>
      <c r="AI34" s="20"/>
      <c r="AJ34" s="12"/>
      <c r="AK34" s="12"/>
      <c r="AL34" s="12"/>
      <c r="AM34" s="12"/>
      <c r="AN34" s="21"/>
      <c r="AO34" s="13"/>
      <c r="AP34" s="13"/>
      <c r="AQ34" s="13"/>
      <c r="AR34" s="13"/>
      <c r="AS34" s="46"/>
      <c r="AT34" s="47"/>
      <c r="AU34" s="47"/>
      <c r="AV34" s="47"/>
      <c r="AW34" s="47"/>
      <c r="AX34" s="47"/>
      <c r="AY34" s="54"/>
      <c r="AZ34" s="55"/>
      <c r="BA34" s="55"/>
      <c r="BB34" s="55"/>
      <c r="BC34" s="55"/>
      <c r="BD34" s="57"/>
    </row>
    <row r="35" spans="1:56" x14ac:dyDescent="0.2">
      <c r="A35" s="10">
        <v>34</v>
      </c>
      <c r="B35" s="16" t="s">
        <v>31</v>
      </c>
      <c r="C35" s="10">
        <v>1617695</v>
      </c>
      <c r="D35" s="10">
        <v>1064470</v>
      </c>
      <c r="E35" s="17">
        <v>42335</v>
      </c>
      <c r="F35" s="18">
        <v>0.36527777777777781</v>
      </c>
      <c r="G35" s="19">
        <v>6.3920000000000003</v>
      </c>
      <c r="H35" s="19">
        <v>0.495</v>
      </c>
      <c r="I35" s="19">
        <f t="shared" si="0"/>
        <v>5.8970000000000002</v>
      </c>
      <c r="J35" s="20">
        <v>42700</v>
      </c>
      <c r="K35" s="28">
        <v>0.33333333333333331</v>
      </c>
      <c r="L35" s="29">
        <v>5.2380000000000004</v>
      </c>
      <c r="M35" s="35">
        <v>0.51</v>
      </c>
      <c r="N35" s="29">
        <f t="shared" si="2"/>
        <v>4.7280000000000006</v>
      </c>
      <c r="O35" s="21">
        <v>42917</v>
      </c>
      <c r="P35" s="22">
        <v>0.29722222222222222</v>
      </c>
      <c r="Q35" s="23">
        <v>5.39</v>
      </c>
      <c r="R35" s="23">
        <v>0.505</v>
      </c>
      <c r="S35" s="23">
        <f t="shared" si="1"/>
        <v>4.8849999999999998</v>
      </c>
      <c r="T35" s="24">
        <v>43066</v>
      </c>
      <c r="U35" s="30">
        <v>0.64166666666666672</v>
      </c>
      <c r="V35" s="31">
        <v>2.887</v>
      </c>
      <c r="W35" s="31">
        <v>0.50900000000000001</v>
      </c>
      <c r="X35" s="31">
        <f>V35-W35</f>
        <v>2.3780000000000001</v>
      </c>
      <c r="Y35" s="25">
        <v>43090</v>
      </c>
      <c r="Z35" s="26">
        <v>0.4236111111111111</v>
      </c>
      <c r="AA35" s="27">
        <v>3.15</v>
      </c>
      <c r="AB35" s="27">
        <v>0.51300000000000001</v>
      </c>
      <c r="AC35" s="27">
        <f>AA35-AB35</f>
        <v>2.637</v>
      </c>
      <c r="AD35" s="17"/>
      <c r="AE35" s="11"/>
      <c r="AF35" s="11"/>
      <c r="AG35" s="11"/>
      <c r="AH35" s="11"/>
      <c r="AI35" s="20"/>
      <c r="AJ35" s="12"/>
      <c r="AK35" s="12"/>
      <c r="AL35" s="12"/>
      <c r="AM35" s="12"/>
      <c r="AN35" s="21"/>
      <c r="AO35" s="32"/>
      <c r="AP35" s="33"/>
      <c r="AQ35" s="13"/>
      <c r="AR35" s="33"/>
      <c r="AS35" s="46"/>
      <c r="AT35" s="47"/>
      <c r="AU35" s="47"/>
      <c r="AV35" s="47"/>
      <c r="AW35" s="47"/>
      <c r="AX35" s="47"/>
      <c r="AY35" s="54"/>
      <c r="AZ35" s="55"/>
      <c r="BA35" s="55"/>
      <c r="BB35" s="55"/>
      <c r="BC35" s="55"/>
      <c r="BD35" s="57"/>
    </row>
    <row r="36" spans="1:56" x14ac:dyDescent="0.2">
      <c r="A36" s="10">
        <v>35</v>
      </c>
      <c r="B36" s="16" t="s">
        <v>35</v>
      </c>
      <c r="C36" s="10">
        <v>1609801</v>
      </c>
      <c r="D36" s="10">
        <v>1051346</v>
      </c>
      <c r="E36" s="17"/>
      <c r="F36" s="11"/>
      <c r="G36" s="11"/>
      <c r="H36" s="11"/>
      <c r="I36" s="11"/>
      <c r="J36" s="20">
        <v>42700</v>
      </c>
      <c r="K36" s="28"/>
      <c r="L36" s="29">
        <v>4.84</v>
      </c>
      <c r="M36" s="29">
        <v>0.64400000000000002</v>
      </c>
      <c r="N36" s="29">
        <f t="shared" si="2"/>
        <v>4.1959999999999997</v>
      </c>
      <c r="O36" s="21">
        <v>42912</v>
      </c>
      <c r="P36" s="22">
        <v>0.4770833333333333</v>
      </c>
      <c r="Q36" s="23">
        <v>3.68</v>
      </c>
      <c r="R36" s="23">
        <v>0.63600000000000001</v>
      </c>
      <c r="S36" s="23">
        <f t="shared" si="1"/>
        <v>3.044</v>
      </c>
      <c r="T36" s="24"/>
      <c r="U36" s="14"/>
      <c r="V36" s="14"/>
      <c r="W36" s="14"/>
      <c r="X36" s="31"/>
      <c r="Y36" s="25"/>
      <c r="Z36" s="15"/>
      <c r="AA36" s="15"/>
      <c r="AB36" s="15"/>
      <c r="AC36" s="27"/>
      <c r="AD36" s="17"/>
      <c r="AE36" s="11"/>
      <c r="AF36" s="11"/>
      <c r="AG36" s="11"/>
      <c r="AH36" s="11"/>
      <c r="AI36" s="20"/>
      <c r="AJ36" s="12"/>
      <c r="AK36" s="12"/>
      <c r="AL36" s="12"/>
      <c r="AM36" s="12"/>
      <c r="AN36" s="21"/>
      <c r="AO36" s="13"/>
      <c r="AP36" s="13"/>
      <c r="AQ36" s="13"/>
      <c r="AR36" s="13"/>
      <c r="AS36" s="46"/>
      <c r="AT36" s="47"/>
      <c r="AU36" s="47"/>
      <c r="AV36" s="47"/>
      <c r="AW36" s="47"/>
      <c r="AX36" s="47"/>
      <c r="AY36" s="54"/>
      <c r="AZ36" s="55"/>
      <c r="BA36" s="55"/>
      <c r="BB36" s="55"/>
      <c r="BC36" s="55"/>
      <c r="BD36" s="57"/>
    </row>
    <row r="37" spans="1:56" x14ac:dyDescent="0.2">
      <c r="A37" s="10">
        <v>36</v>
      </c>
      <c r="B37" s="16" t="s">
        <v>36</v>
      </c>
      <c r="C37" s="10">
        <v>1604838</v>
      </c>
      <c r="D37" s="10">
        <v>1090994</v>
      </c>
      <c r="E37" s="17"/>
      <c r="F37" s="11"/>
      <c r="G37" s="11"/>
      <c r="H37" s="11"/>
      <c r="I37" s="11"/>
      <c r="J37" s="20">
        <v>42700</v>
      </c>
      <c r="K37" s="28"/>
      <c r="L37" s="29">
        <v>4.1849999999999996</v>
      </c>
      <c r="M37" s="29">
        <v>0.34449999999999997</v>
      </c>
      <c r="N37" s="29">
        <f t="shared" si="2"/>
        <v>3.8404999999999996</v>
      </c>
      <c r="O37" s="21">
        <v>42916</v>
      </c>
      <c r="P37" s="22">
        <v>0.54791666666666672</v>
      </c>
      <c r="Q37" s="23">
        <v>3.28</v>
      </c>
      <c r="R37" s="23">
        <v>0.35499999999999998</v>
      </c>
      <c r="S37" s="23">
        <f t="shared" si="1"/>
        <v>2.9249999999999998</v>
      </c>
      <c r="T37" s="24">
        <v>43066</v>
      </c>
      <c r="U37" s="30">
        <v>0.29166666666666669</v>
      </c>
      <c r="V37" s="31">
        <v>3.05</v>
      </c>
      <c r="W37" s="31">
        <v>0.32600000000000001</v>
      </c>
      <c r="X37" s="31">
        <f>V37-W37</f>
        <v>2.7239999999999998</v>
      </c>
      <c r="Y37" s="25">
        <v>43095</v>
      </c>
      <c r="Z37" s="26">
        <v>0.42569444444444443</v>
      </c>
      <c r="AA37" s="27">
        <v>5.96</v>
      </c>
      <c r="AB37" s="27">
        <v>0.36</v>
      </c>
      <c r="AC37" s="27">
        <f>AA37-AB37</f>
        <v>5.6</v>
      </c>
      <c r="AD37" s="17"/>
      <c r="AE37" s="11"/>
      <c r="AF37" s="11"/>
      <c r="AG37" s="11"/>
      <c r="AH37" s="11"/>
      <c r="AI37" s="20">
        <v>43738</v>
      </c>
      <c r="AJ37" s="12"/>
      <c r="AK37" s="12">
        <v>3.95</v>
      </c>
      <c r="AL37" s="12">
        <v>0.34</v>
      </c>
      <c r="AM37" s="12">
        <f>AK37-AL37</f>
        <v>3.6100000000000003</v>
      </c>
      <c r="AN37" s="21">
        <v>44084</v>
      </c>
      <c r="AO37" s="13"/>
      <c r="AP37" s="33">
        <v>5.0850000000000009</v>
      </c>
      <c r="AQ37" s="13"/>
      <c r="AR37" s="33">
        <v>5.0850000000000009</v>
      </c>
      <c r="AS37" s="46"/>
      <c r="AT37" s="47"/>
      <c r="AU37" s="47"/>
      <c r="AV37" s="47"/>
      <c r="AW37" s="47"/>
      <c r="AX37" s="47"/>
      <c r="AY37" s="54">
        <v>45155</v>
      </c>
      <c r="AZ37" s="56">
        <v>0.30208333333333331</v>
      </c>
      <c r="BA37" s="55"/>
      <c r="BB37" s="55"/>
      <c r="BC37" s="55"/>
      <c r="BD37" s="57">
        <v>4.3550000000000004</v>
      </c>
    </row>
    <row r="38" spans="1:56" x14ac:dyDescent="0.2">
      <c r="A38" s="10">
        <v>37</v>
      </c>
      <c r="B38" s="16" t="s">
        <v>37</v>
      </c>
      <c r="C38" s="10">
        <v>1565046</v>
      </c>
      <c r="D38" s="10">
        <v>1085544</v>
      </c>
      <c r="E38" s="17"/>
      <c r="F38" s="11"/>
      <c r="G38" s="11"/>
      <c r="H38" s="11"/>
      <c r="I38" s="11"/>
      <c r="J38" s="20">
        <v>42700</v>
      </c>
      <c r="K38" s="28"/>
      <c r="L38" s="29">
        <v>7.58</v>
      </c>
      <c r="M38" s="29">
        <v>0.41499999999999998</v>
      </c>
      <c r="N38" s="29">
        <f t="shared" si="2"/>
        <v>7.165</v>
      </c>
      <c r="O38" s="21">
        <v>42914</v>
      </c>
      <c r="P38" s="22">
        <v>0.44791666666666669</v>
      </c>
      <c r="Q38" s="23">
        <v>6.22</v>
      </c>
      <c r="R38" s="23">
        <v>0.42499999999999999</v>
      </c>
      <c r="S38" s="23">
        <f t="shared" si="1"/>
        <v>5.7949999999999999</v>
      </c>
      <c r="T38" s="24">
        <v>43064</v>
      </c>
      <c r="U38" s="30">
        <v>0.70416666666666661</v>
      </c>
      <c r="V38" s="31">
        <v>0.90500000000000003</v>
      </c>
      <c r="W38" s="31">
        <v>0.43099999999999999</v>
      </c>
      <c r="X38" s="31">
        <f>V38-W38</f>
        <v>0.47400000000000003</v>
      </c>
      <c r="Y38" s="25">
        <v>43095</v>
      </c>
      <c r="Z38" s="26">
        <v>0.4861111111111111</v>
      </c>
      <c r="AA38" s="27">
        <v>3.2610000000000001</v>
      </c>
      <c r="AB38" s="27">
        <v>0.43</v>
      </c>
      <c r="AC38" s="27">
        <f>AA38-AB38</f>
        <v>2.831</v>
      </c>
      <c r="AD38" s="17"/>
      <c r="AE38" s="11"/>
      <c r="AF38" s="11"/>
      <c r="AG38" s="11"/>
      <c r="AH38" s="11"/>
      <c r="AI38" s="20">
        <v>43738</v>
      </c>
      <c r="AJ38" s="12"/>
      <c r="AK38" s="12">
        <v>7.5350000000000001</v>
      </c>
      <c r="AL38" s="12">
        <v>0.40500000000000003</v>
      </c>
      <c r="AM38" s="12">
        <f>AK38-AL38</f>
        <v>7.13</v>
      </c>
      <c r="AN38" s="21">
        <v>44085</v>
      </c>
      <c r="AO38" s="13"/>
      <c r="AP38" s="33">
        <v>6.9850000000000003</v>
      </c>
      <c r="AQ38" s="13"/>
      <c r="AR38" s="33">
        <v>6.9850000000000003</v>
      </c>
      <c r="AS38" s="46">
        <v>44887</v>
      </c>
      <c r="AT38" s="47"/>
      <c r="AU38" s="47">
        <v>2.65</v>
      </c>
      <c r="AV38" s="47">
        <f>AU38-$AU$86</f>
        <v>0.62000000000000011</v>
      </c>
      <c r="AW38" s="47">
        <v>0.36499999999999999</v>
      </c>
      <c r="AX38" s="47">
        <f>AV38-AW38</f>
        <v>0.25500000000000012</v>
      </c>
      <c r="AY38" s="54">
        <v>45154</v>
      </c>
      <c r="AZ38" s="56">
        <v>0.6430555555555556</v>
      </c>
      <c r="BA38" s="55"/>
      <c r="BB38" s="55"/>
      <c r="BC38" s="55"/>
      <c r="BD38" s="57">
        <v>3.4169999999999998</v>
      </c>
    </row>
    <row r="39" spans="1:56" x14ac:dyDescent="0.2">
      <c r="A39" s="10">
        <v>38</v>
      </c>
      <c r="B39" s="16" t="s">
        <v>38</v>
      </c>
      <c r="C39" s="10">
        <v>1542914</v>
      </c>
      <c r="D39" s="10">
        <v>1074214</v>
      </c>
      <c r="E39" s="17"/>
      <c r="F39" s="11"/>
      <c r="G39" s="11"/>
      <c r="H39" s="11"/>
      <c r="I39" s="11"/>
      <c r="J39" s="20">
        <v>42700</v>
      </c>
      <c r="K39" s="28"/>
      <c r="L39" s="29">
        <v>12.26</v>
      </c>
      <c r="M39" s="29">
        <v>0.30499999999999999</v>
      </c>
      <c r="N39" s="29">
        <f t="shared" si="2"/>
        <v>11.955</v>
      </c>
      <c r="O39" s="21">
        <v>42913</v>
      </c>
      <c r="P39" s="22">
        <v>0.46111111111111108</v>
      </c>
      <c r="Q39" s="23">
        <v>12.38</v>
      </c>
      <c r="R39" s="23">
        <v>0.29499999999999998</v>
      </c>
      <c r="S39" s="23">
        <f t="shared" si="1"/>
        <v>12.085000000000001</v>
      </c>
      <c r="T39" s="24">
        <v>43064</v>
      </c>
      <c r="U39" s="30">
        <v>0.48402777777777778</v>
      </c>
      <c r="V39" s="31">
        <v>9.8559999999999999</v>
      </c>
      <c r="W39" s="31">
        <v>0.30599999999999999</v>
      </c>
      <c r="X39" s="31">
        <f>V39-W39</f>
        <v>9.5500000000000007</v>
      </c>
      <c r="Y39" s="25">
        <v>43097</v>
      </c>
      <c r="Z39" s="26">
        <v>0.71875</v>
      </c>
      <c r="AA39" s="27">
        <v>10.347</v>
      </c>
      <c r="AB39" s="27">
        <v>0.30599999999999999</v>
      </c>
      <c r="AC39" s="27">
        <f>AA39-AB39</f>
        <v>10.041</v>
      </c>
      <c r="AD39" s="17"/>
      <c r="AE39" s="11"/>
      <c r="AF39" s="11"/>
      <c r="AG39" s="11"/>
      <c r="AH39" s="11"/>
      <c r="AI39" s="20">
        <v>43739</v>
      </c>
      <c r="AJ39" s="12"/>
      <c r="AK39" s="12">
        <v>13.6</v>
      </c>
      <c r="AL39" s="12">
        <v>0.3</v>
      </c>
      <c r="AM39" s="12">
        <f>AK39-AL39</f>
        <v>13.299999999999999</v>
      </c>
      <c r="AN39" s="21">
        <v>44085</v>
      </c>
      <c r="AO39" s="13"/>
      <c r="AP39" s="33">
        <v>13.324999999999999</v>
      </c>
      <c r="AQ39" s="13"/>
      <c r="AR39" s="33">
        <v>13.324999999999999</v>
      </c>
      <c r="AS39" s="46">
        <v>44887</v>
      </c>
      <c r="AT39" s="47"/>
      <c r="AU39" s="47">
        <v>10.021000000000001</v>
      </c>
      <c r="AV39" s="47">
        <f>AU39-$AU$86</f>
        <v>7.9910000000000014</v>
      </c>
      <c r="AW39" s="47">
        <v>0.3</v>
      </c>
      <c r="AX39" s="47">
        <f>AV39-AW39</f>
        <v>7.6910000000000016</v>
      </c>
      <c r="AY39" s="54">
        <v>45153</v>
      </c>
      <c r="AZ39" s="56">
        <v>0.39097222222222222</v>
      </c>
      <c r="BA39" s="55"/>
      <c r="BB39" s="55"/>
      <c r="BC39" s="55"/>
      <c r="BD39" s="57">
        <v>11.685</v>
      </c>
    </row>
    <row r="40" spans="1:56" x14ac:dyDescent="0.2">
      <c r="A40" s="10">
        <v>39</v>
      </c>
      <c r="B40" s="16" t="s">
        <v>39</v>
      </c>
      <c r="C40" s="10">
        <v>1526961</v>
      </c>
      <c r="D40" s="10">
        <v>1052683</v>
      </c>
      <c r="E40" s="17"/>
      <c r="F40" s="11"/>
      <c r="G40" s="11"/>
      <c r="H40" s="11"/>
      <c r="I40" s="11"/>
      <c r="J40" s="20">
        <v>42700</v>
      </c>
      <c r="K40" s="28"/>
      <c r="L40" s="29">
        <v>7.8070000000000004</v>
      </c>
      <c r="M40" s="29">
        <v>0.23</v>
      </c>
      <c r="N40" s="29">
        <f t="shared" si="2"/>
        <v>7.577</v>
      </c>
      <c r="O40" s="21">
        <v>42912</v>
      </c>
      <c r="P40" s="22">
        <v>0.6333333333333333</v>
      </c>
      <c r="Q40" s="23">
        <v>7.7649999999999997</v>
      </c>
      <c r="R40" s="23">
        <v>0.215</v>
      </c>
      <c r="S40" s="23">
        <f t="shared" si="1"/>
        <v>7.55</v>
      </c>
      <c r="T40" s="24">
        <v>43064</v>
      </c>
      <c r="U40" s="30">
        <v>0.39444444444444443</v>
      </c>
      <c r="V40" s="31">
        <v>7.2370000000000001</v>
      </c>
      <c r="W40" s="31">
        <v>0.23</v>
      </c>
      <c r="X40" s="31">
        <f>V40-W40</f>
        <v>7.0069999999999997</v>
      </c>
      <c r="Y40" s="25">
        <v>43095</v>
      </c>
      <c r="Z40" s="26">
        <v>0.67708333333333337</v>
      </c>
      <c r="AA40" s="27">
        <v>7.65</v>
      </c>
      <c r="AB40" s="27">
        <v>0.23</v>
      </c>
      <c r="AC40" s="27">
        <f>AA40-AB40</f>
        <v>7.42</v>
      </c>
      <c r="AD40" s="17"/>
      <c r="AE40" s="11"/>
      <c r="AF40" s="11"/>
      <c r="AG40" s="11"/>
      <c r="AH40" s="11"/>
      <c r="AI40" s="20">
        <v>43739</v>
      </c>
      <c r="AJ40" s="12"/>
      <c r="AK40" s="12">
        <v>7.9</v>
      </c>
      <c r="AL40" s="12">
        <v>0.23</v>
      </c>
      <c r="AM40" s="12">
        <f>AK40-AL40</f>
        <v>7.67</v>
      </c>
      <c r="AN40" s="21">
        <v>44085</v>
      </c>
      <c r="AO40" s="13"/>
      <c r="AP40" s="33">
        <v>8.0250000000000004</v>
      </c>
      <c r="AQ40" s="13"/>
      <c r="AR40" s="33">
        <v>8.0250000000000004</v>
      </c>
      <c r="AS40" s="46">
        <v>44887</v>
      </c>
      <c r="AT40" s="47"/>
      <c r="AU40" s="47">
        <v>8.0299999999999994</v>
      </c>
      <c r="AV40" s="47">
        <f t="shared" ref="AV40:AV41" si="3">AU40-$AU$86</f>
        <v>6</v>
      </c>
      <c r="AW40" s="47">
        <v>0.245</v>
      </c>
      <c r="AX40" s="47">
        <f>AV40-AW40</f>
        <v>5.7549999999999999</v>
      </c>
      <c r="AY40" s="54">
        <v>45153</v>
      </c>
      <c r="AZ40" s="56">
        <v>0.46388888888888885</v>
      </c>
      <c r="BA40" s="55"/>
      <c r="BB40" s="55"/>
      <c r="BC40" s="55"/>
      <c r="BD40" s="57">
        <v>3.1150000000000002</v>
      </c>
    </row>
    <row r="41" spans="1:56" x14ac:dyDescent="0.2">
      <c r="A41" s="10">
        <v>40</v>
      </c>
      <c r="B41" s="16" t="s">
        <v>40</v>
      </c>
      <c r="C41" s="10">
        <v>1560349</v>
      </c>
      <c r="D41" s="10">
        <v>1036445</v>
      </c>
      <c r="E41" s="17"/>
      <c r="F41" s="11"/>
      <c r="G41" s="11"/>
      <c r="H41" s="11"/>
      <c r="I41" s="11"/>
      <c r="J41" s="20">
        <v>42700</v>
      </c>
      <c r="K41" s="28"/>
      <c r="L41" s="29">
        <v>10.925000000000001</v>
      </c>
      <c r="M41" s="29">
        <v>-8.5000000000000006E-2</v>
      </c>
      <c r="N41" s="29">
        <f t="shared" si="2"/>
        <v>11.010000000000002</v>
      </c>
      <c r="O41" s="21">
        <v>42910</v>
      </c>
      <c r="P41" s="22">
        <v>0.63750000000000007</v>
      </c>
      <c r="Q41" s="23">
        <v>14.755000000000001</v>
      </c>
      <c r="R41" s="23">
        <v>0</v>
      </c>
      <c r="S41" s="23">
        <f t="shared" si="1"/>
        <v>14.755000000000001</v>
      </c>
      <c r="T41" s="24">
        <v>43063</v>
      </c>
      <c r="U41" s="30">
        <v>0.72569444444444453</v>
      </c>
      <c r="V41" s="31">
        <v>10.782999999999999</v>
      </c>
      <c r="W41" s="31">
        <v>-0.10299999999999999</v>
      </c>
      <c r="X41" s="31">
        <f>V41-W41</f>
        <v>10.885999999999999</v>
      </c>
      <c r="Y41" s="25">
        <v>43097</v>
      </c>
      <c r="Z41" s="26">
        <v>0.52083333333333337</v>
      </c>
      <c r="AA41" s="27">
        <v>12.305</v>
      </c>
      <c r="AB41" s="27">
        <v>-0.10299999999999999</v>
      </c>
      <c r="AC41" s="27">
        <f>AA41-AB41</f>
        <v>12.407999999999999</v>
      </c>
      <c r="AD41" s="17"/>
      <c r="AE41" s="11"/>
      <c r="AF41" s="11"/>
      <c r="AG41" s="11"/>
      <c r="AH41" s="11"/>
      <c r="AI41" s="20">
        <v>43739</v>
      </c>
      <c r="AJ41" s="12"/>
      <c r="AK41" s="12">
        <v>16.555</v>
      </c>
      <c r="AL41" s="12">
        <v>0</v>
      </c>
      <c r="AM41" s="12">
        <f>AK41-AL41</f>
        <v>16.555</v>
      </c>
      <c r="AN41" s="21">
        <v>44086</v>
      </c>
      <c r="AO41" s="13"/>
      <c r="AP41" s="33">
        <v>16.495000000000001</v>
      </c>
      <c r="AQ41" s="13"/>
      <c r="AR41" s="33">
        <v>16.495000000000001</v>
      </c>
      <c r="AS41" s="46">
        <v>44887</v>
      </c>
      <c r="AT41" s="47"/>
      <c r="AU41" s="47">
        <v>15.563000000000001</v>
      </c>
      <c r="AV41" s="47">
        <f t="shared" si="3"/>
        <v>13.533000000000001</v>
      </c>
      <c r="AW41" s="47">
        <v>0</v>
      </c>
      <c r="AX41" s="47">
        <f>AV41-AW41</f>
        <v>13.533000000000001</v>
      </c>
      <c r="AY41" s="54">
        <v>45152</v>
      </c>
      <c r="AZ41" s="56">
        <v>0.6</v>
      </c>
      <c r="BA41" s="55"/>
      <c r="BB41" s="55"/>
      <c r="BC41" s="55"/>
      <c r="BD41" s="57">
        <v>13.606999999999999</v>
      </c>
    </row>
    <row r="42" spans="1:56" x14ac:dyDescent="0.2">
      <c r="A42" s="10">
        <v>41</v>
      </c>
      <c r="B42" s="16" t="s">
        <v>41</v>
      </c>
      <c r="C42" s="10">
        <v>1542584</v>
      </c>
      <c r="D42" s="10">
        <v>1011084</v>
      </c>
      <c r="E42" s="17"/>
      <c r="F42" s="11"/>
      <c r="G42" s="11"/>
      <c r="H42" s="11"/>
      <c r="I42" s="11"/>
      <c r="J42" s="20"/>
      <c r="K42" s="28"/>
      <c r="L42" s="29"/>
      <c r="M42" s="29"/>
      <c r="N42" s="29"/>
      <c r="O42" s="21">
        <v>42910</v>
      </c>
      <c r="P42" s="22">
        <v>0.60138888888888886</v>
      </c>
      <c r="Q42" s="23">
        <v>14.755000000000001</v>
      </c>
      <c r="R42" s="23">
        <v>0</v>
      </c>
      <c r="S42" s="23">
        <f t="shared" si="1"/>
        <v>14.755000000000001</v>
      </c>
      <c r="T42" s="24"/>
      <c r="U42" s="14"/>
      <c r="V42" s="14"/>
      <c r="W42" s="14"/>
      <c r="X42" s="31"/>
      <c r="Y42" s="25"/>
      <c r="Z42" s="15"/>
      <c r="AA42" s="15"/>
      <c r="AB42" s="15"/>
      <c r="AC42" s="27"/>
      <c r="AD42" s="17"/>
      <c r="AE42" s="11"/>
      <c r="AF42" s="11"/>
      <c r="AG42" s="11"/>
      <c r="AH42" s="11"/>
      <c r="AI42" s="20"/>
      <c r="AJ42" s="12"/>
      <c r="AK42" s="12"/>
      <c r="AL42" s="12"/>
      <c r="AM42" s="12"/>
      <c r="AN42" s="21"/>
      <c r="AO42" s="13"/>
      <c r="AP42" s="33"/>
      <c r="AQ42" s="13"/>
      <c r="AR42" s="33"/>
      <c r="AS42" s="46"/>
      <c r="AT42" s="47"/>
      <c r="AU42" s="47"/>
      <c r="AV42" s="47"/>
      <c r="AW42" s="47"/>
      <c r="AX42" s="47"/>
      <c r="AY42" s="54"/>
      <c r="AZ42" s="55"/>
      <c r="BA42" s="55"/>
      <c r="BB42" s="55"/>
      <c r="BC42" s="55"/>
      <c r="BD42" s="57"/>
    </row>
    <row r="43" spans="1:56" x14ac:dyDescent="0.2">
      <c r="A43" s="10">
        <v>42</v>
      </c>
      <c r="B43" s="16" t="s">
        <v>42</v>
      </c>
      <c r="C43" s="10">
        <v>1515792</v>
      </c>
      <c r="D43" s="10">
        <v>1029409</v>
      </c>
      <c r="E43" s="17"/>
      <c r="F43" s="11"/>
      <c r="G43" s="11"/>
      <c r="H43" s="11"/>
      <c r="I43" s="11"/>
      <c r="J43" s="20">
        <v>42700</v>
      </c>
      <c r="K43" s="28"/>
      <c r="L43" s="29">
        <v>1.835</v>
      </c>
      <c r="M43" s="29">
        <v>0.4</v>
      </c>
      <c r="N43" s="29">
        <f t="shared" si="2"/>
        <v>1.4350000000000001</v>
      </c>
      <c r="O43" s="21">
        <v>42910</v>
      </c>
      <c r="P43" s="22">
        <v>0.48333333333333334</v>
      </c>
      <c r="Q43" s="23">
        <v>1.742</v>
      </c>
      <c r="R43" s="23">
        <v>0.4</v>
      </c>
      <c r="S43" s="23">
        <f t="shared" si="1"/>
        <v>1.3420000000000001</v>
      </c>
      <c r="T43" s="24">
        <v>43063</v>
      </c>
      <c r="U43" s="30">
        <v>0.58194444444444449</v>
      </c>
      <c r="V43" s="31">
        <v>0.9</v>
      </c>
      <c r="W43" s="31">
        <v>0.38300000000000001</v>
      </c>
      <c r="X43" s="31">
        <f>V43-W43</f>
        <v>0.51700000000000002</v>
      </c>
      <c r="Y43" s="25">
        <v>43097</v>
      </c>
      <c r="Z43" s="26">
        <v>0.43055555555555558</v>
      </c>
      <c r="AA43" s="27">
        <v>1.2230000000000001</v>
      </c>
      <c r="AB43" s="27">
        <v>0.38300000000000001</v>
      </c>
      <c r="AC43" s="27">
        <f>AA43-AB43</f>
        <v>0.84000000000000008</v>
      </c>
      <c r="AD43" s="17"/>
      <c r="AE43" s="11"/>
      <c r="AF43" s="11"/>
      <c r="AG43" s="11"/>
      <c r="AH43" s="11"/>
      <c r="AI43" s="20">
        <v>43739</v>
      </c>
      <c r="AJ43" s="12"/>
      <c r="AK43" s="12">
        <v>2.9350000000000001</v>
      </c>
      <c r="AL43" s="12">
        <v>0.42</v>
      </c>
      <c r="AM43" s="12">
        <f>AK43-AL43</f>
        <v>2.5150000000000001</v>
      </c>
      <c r="AN43" s="21"/>
      <c r="AO43" s="13"/>
      <c r="AP43" s="33"/>
      <c r="AQ43" s="13"/>
      <c r="AR43" s="33"/>
      <c r="AS43" s="46">
        <v>44887</v>
      </c>
      <c r="AT43" s="47"/>
      <c r="AU43" s="47">
        <v>3.22</v>
      </c>
      <c r="AV43" s="47">
        <f>AU43-$AU$86</f>
        <v>1.1900000000000004</v>
      </c>
      <c r="AW43" s="47">
        <v>0.42</v>
      </c>
      <c r="AX43" s="47">
        <f>AV43-AW43</f>
        <v>0.77000000000000046</v>
      </c>
      <c r="AY43" s="54"/>
      <c r="AZ43" s="55"/>
      <c r="BA43" s="55"/>
      <c r="BB43" s="55"/>
      <c r="BC43" s="55"/>
      <c r="BD43" s="57"/>
    </row>
    <row r="44" spans="1:56" x14ac:dyDescent="0.2">
      <c r="A44" s="10">
        <v>43</v>
      </c>
      <c r="B44" s="16" t="s">
        <v>46</v>
      </c>
      <c r="C44" s="10">
        <v>1605792</v>
      </c>
      <c r="D44" s="10">
        <v>1092394</v>
      </c>
      <c r="E44" s="17"/>
      <c r="F44" s="11"/>
      <c r="G44" s="11"/>
      <c r="H44" s="11"/>
      <c r="I44" s="11"/>
      <c r="J44" s="20"/>
      <c r="K44" s="12"/>
      <c r="L44" s="12"/>
      <c r="M44" s="12"/>
      <c r="N44" s="12"/>
      <c r="O44" s="21">
        <v>42916</v>
      </c>
      <c r="P44" s="22">
        <v>0.52222222222222225</v>
      </c>
      <c r="Q44" s="23">
        <v>1.23</v>
      </c>
      <c r="R44" s="23">
        <v>0.32</v>
      </c>
      <c r="S44" s="23">
        <f t="shared" si="1"/>
        <v>0.90999999999999992</v>
      </c>
      <c r="T44" s="24"/>
      <c r="U44" s="14"/>
      <c r="V44" s="14"/>
      <c r="W44" s="14"/>
      <c r="X44" s="31"/>
      <c r="Y44" s="25"/>
      <c r="Z44" s="15"/>
      <c r="AA44" s="15"/>
      <c r="AB44" s="15"/>
      <c r="AC44" s="27"/>
      <c r="AD44" s="17"/>
      <c r="AE44" s="11"/>
      <c r="AF44" s="11"/>
      <c r="AG44" s="11"/>
      <c r="AH44" s="11"/>
      <c r="AI44" s="20"/>
      <c r="AJ44" s="12"/>
      <c r="AK44" s="12"/>
      <c r="AL44" s="12"/>
      <c r="AM44" s="12"/>
      <c r="AN44" s="21"/>
      <c r="AO44" s="13"/>
      <c r="AP44" s="13"/>
      <c r="AQ44" s="13"/>
      <c r="AR44" s="13"/>
      <c r="AS44" s="46"/>
      <c r="AT44" s="47"/>
      <c r="AU44" s="47"/>
      <c r="AV44" s="47"/>
      <c r="AW44" s="47"/>
      <c r="AX44" s="47"/>
      <c r="AY44" s="54"/>
      <c r="AZ44" s="55"/>
      <c r="BA44" s="55"/>
      <c r="BB44" s="55"/>
      <c r="BC44" s="55"/>
      <c r="BD44" s="57"/>
    </row>
    <row r="45" spans="1:56" x14ac:dyDescent="0.2">
      <c r="A45" s="10">
        <v>44</v>
      </c>
      <c r="B45" s="16" t="s">
        <v>47</v>
      </c>
      <c r="C45" s="10">
        <v>1605408</v>
      </c>
      <c r="D45" s="10">
        <v>1092464</v>
      </c>
      <c r="E45" s="17"/>
      <c r="F45" s="11"/>
      <c r="G45" s="11"/>
      <c r="H45" s="11"/>
      <c r="I45" s="11"/>
      <c r="J45" s="20"/>
      <c r="K45" s="12"/>
      <c r="L45" s="12"/>
      <c r="M45" s="12"/>
      <c r="N45" s="12"/>
      <c r="O45" s="21">
        <v>42916</v>
      </c>
      <c r="P45" s="22">
        <v>0.52638888888888891</v>
      </c>
      <c r="Q45" s="23">
        <v>3.36</v>
      </c>
      <c r="R45" s="23">
        <v>0.12</v>
      </c>
      <c r="S45" s="23">
        <f t="shared" si="1"/>
        <v>3.2399999999999998</v>
      </c>
      <c r="T45" s="24"/>
      <c r="U45" s="14"/>
      <c r="V45" s="14"/>
      <c r="W45" s="14"/>
      <c r="X45" s="31"/>
      <c r="Y45" s="25"/>
      <c r="Z45" s="15"/>
      <c r="AA45" s="15"/>
      <c r="AB45" s="15"/>
      <c r="AC45" s="27"/>
      <c r="AD45" s="17"/>
      <c r="AE45" s="11"/>
      <c r="AF45" s="11"/>
      <c r="AG45" s="11"/>
      <c r="AH45" s="11"/>
      <c r="AI45" s="20"/>
      <c r="AJ45" s="12"/>
      <c r="AK45" s="12"/>
      <c r="AL45" s="12"/>
      <c r="AM45" s="12"/>
      <c r="AN45" s="21"/>
      <c r="AO45" s="13"/>
      <c r="AP45" s="13"/>
      <c r="AQ45" s="13"/>
      <c r="AR45" s="13"/>
      <c r="AS45" s="46"/>
      <c r="AT45" s="47"/>
      <c r="AU45" s="47"/>
      <c r="AV45" s="47"/>
      <c r="AW45" s="47"/>
      <c r="AX45" s="47"/>
      <c r="AY45" s="54"/>
      <c r="AZ45" s="55"/>
      <c r="BA45" s="55"/>
      <c r="BB45" s="55"/>
      <c r="BC45" s="55"/>
      <c r="BD45" s="57"/>
    </row>
    <row r="46" spans="1:56" x14ac:dyDescent="0.2">
      <c r="A46" s="10">
        <v>45</v>
      </c>
      <c r="B46" s="16" t="s">
        <v>48</v>
      </c>
      <c r="C46" s="10">
        <v>1606658</v>
      </c>
      <c r="D46" s="10">
        <v>1091519</v>
      </c>
      <c r="E46" s="17"/>
      <c r="F46" s="11"/>
      <c r="G46" s="11"/>
      <c r="H46" s="11"/>
      <c r="I46" s="11"/>
      <c r="J46" s="20"/>
      <c r="K46" s="12"/>
      <c r="L46" s="12"/>
      <c r="M46" s="12"/>
      <c r="N46" s="12"/>
      <c r="O46" s="21">
        <v>42916</v>
      </c>
      <c r="P46" s="22">
        <v>0.56874999999999998</v>
      </c>
      <c r="Q46" s="23">
        <v>1.9</v>
      </c>
      <c r="R46" s="23">
        <v>0.72499999999999998</v>
      </c>
      <c r="S46" s="23">
        <f t="shared" si="1"/>
        <v>1.1749999999999998</v>
      </c>
      <c r="T46" s="24"/>
      <c r="U46" s="14"/>
      <c r="V46" s="14"/>
      <c r="W46" s="14"/>
      <c r="X46" s="31"/>
      <c r="Y46" s="25"/>
      <c r="Z46" s="15"/>
      <c r="AA46" s="15"/>
      <c r="AB46" s="15"/>
      <c r="AC46" s="27"/>
      <c r="AD46" s="17"/>
      <c r="AE46" s="11"/>
      <c r="AF46" s="11"/>
      <c r="AG46" s="11"/>
      <c r="AH46" s="11"/>
      <c r="AI46" s="20"/>
      <c r="AJ46" s="12"/>
      <c r="AK46" s="12"/>
      <c r="AL46" s="12"/>
      <c r="AM46" s="12"/>
      <c r="AN46" s="21"/>
      <c r="AO46" s="13"/>
      <c r="AP46" s="13"/>
      <c r="AQ46" s="13"/>
      <c r="AR46" s="13"/>
      <c r="AS46" s="46"/>
      <c r="AT46" s="47"/>
      <c r="AU46" s="47"/>
      <c r="AV46" s="47"/>
      <c r="AW46" s="47"/>
      <c r="AX46" s="47"/>
      <c r="AY46" s="54"/>
      <c r="AZ46" s="55"/>
      <c r="BA46" s="55"/>
      <c r="BB46" s="55"/>
      <c r="BC46" s="55"/>
      <c r="BD46" s="57"/>
    </row>
    <row r="47" spans="1:56" x14ac:dyDescent="0.2">
      <c r="A47" s="10">
        <v>46</v>
      </c>
      <c r="B47" s="16" t="s">
        <v>49</v>
      </c>
      <c r="C47" s="10">
        <v>1607218</v>
      </c>
      <c r="D47" s="10">
        <v>1091403</v>
      </c>
      <c r="E47" s="17"/>
      <c r="F47" s="11"/>
      <c r="G47" s="11"/>
      <c r="H47" s="11"/>
      <c r="I47" s="11"/>
      <c r="J47" s="20"/>
      <c r="K47" s="12"/>
      <c r="L47" s="12"/>
      <c r="M47" s="12"/>
      <c r="N47" s="12"/>
      <c r="O47" s="21">
        <v>42916</v>
      </c>
      <c r="P47" s="22">
        <v>0.57361111111111118</v>
      </c>
      <c r="Q47" s="23">
        <v>1.93</v>
      </c>
      <c r="R47" s="23">
        <v>0.55500000000000005</v>
      </c>
      <c r="S47" s="23">
        <f t="shared" si="1"/>
        <v>1.375</v>
      </c>
      <c r="T47" s="24"/>
      <c r="U47" s="14"/>
      <c r="V47" s="14"/>
      <c r="W47" s="14"/>
      <c r="X47" s="31"/>
      <c r="Y47" s="25"/>
      <c r="Z47" s="15"/>
      <c r="AA47" s="15"/>
      <c r="AB47" s="15"/>
      <c r="AC47" s="27"/>
      <c r="AD47" s="17"/>
      <c r="AE47" s="11"/>
      <c r="AF47" s="11"/>
      <c r="AG47" s="11"/>
      <c r="AH47" s="11"/>
      <c r="AI47" s="20"/>
      <c r="AJ47" s="12"/>
      <c r="AK47" s="12"/>
      <c r="AL47" s="12"/>
      <c r="AM47" s="12"/>
      <c r="AN47" s="21"/>
      <c r="AO47" s="13"/>
      <c r="AP47" s="13"/>
      <c r="AQ47" s="13"/>
      <c r="AR47" s="13"/>
      <c r="AS47" s="46"/>
      <c r="AT47" s="47"/>
      <c r="AU47" s="47"/>
      <c r="AV47" s="47"/>
      <c r="AW47" s="47"/>
      <c r="AX47" s="47"/>
      <c r="AY47" s="54"/>
      <c r="AZ47" s="55"/>
      <c r="BA47" s="55"/>
      <c r="BB47" s="55"/>
      <c r="BC47" s="55"/>
      <c r="BD47" s="57"/>
    </row>
    <row r="48" spans="1:56" x14ac:dyDescent="0.2">
      <c r="A48" s="10">
        <v>47</v>
      </c>
      <c r="B48" s="16" t="s">
        <v>50</v>
      </c>
      <c r="C48" s="10">
        <v>1607720</v>
      </c>
      <c r="D48" s="10">
        <v>1091299</v>
      </c>
      <c r="E48" s="17"/>
      <c r="F48" s="11"/>
      <c r="G48" s="11"/>
      <c r="H48" s="11"/>
      <c r="I48" s="11"/>
      <c r="J48" s="20"/>
      <c r="K48" s="12"/>
      <c r="L48" s="12"/>
      <c r="M48" s="12"/>
      <c r="N48" s="12"/>
      <c r="O48" s="21">
        <v>42916</v>
      </c>
      <c r="P48" s="22">
        <v>0.57847222222222217</v>
      </c>
      <c r="Q48" s="23">
        <v>1.8</v>
      </c>
      <c r="R48" s="23">
        <v>0.65500000000000003</v>
      </c>
      <c r="S48" s="23">
        <f t="shared" si="1"/>
        <v>1.145</v>
      </c>
      <c r="T48" s="24"/>
      <c r="U48" s="14"/>
      <c r="V48" s="14"/>
      <c r="W48" s="14"/>
      <c r="X48" s="31"/>
      <c r="Y48" s="25"/>
      <c r="Z48" s="15"/>
      <c r="AA48" s="15"/>
      <c r="AB48" s="15"/>
      <c r="AC48" s="27"/>
      <c r="AD48" s="17"/>
      <c r="AE48" s="11"/>
      <c r="AF48" s="11"/>
      <c r="AG48" s="11"/>
      <c r="AH48" s="11"/>
      <c r="AI48" s="20"/>
      <c r="AJ48" s="12"/>
      <c r="AK48" s="12"/>
      <c r="AL48" s="12"/>
      <c r="AM48" s="12"/>
      <c r="AN48" s="21"/>
      <c r="AO48" s="13"/>
      <c r="AP48" s="13"/>
      <c r="AQ48" s="13"/>
      <c r="AR48" s="13"/>
      <c r="AS48" s="46"/>
      <c r="AT48" s="47"/>
      <c r="AU48" s="47"/>
      <c r="AV48" s="47"/>
      <c r="AW48" s="47"/>
      <c r="AX48" s="47"/>
      <c r="AY48" s="54"/>
      <c r="AZ48" s="55"/>
      <c r="BA48" s="55"/>
      <c r="BB48" s="55"/>
      <c r="BC48" s="55"/>
      <c r="BD48" s="57"/>
    </row>
    <row r="49" spans="1:56" x14ac:dyDescent="0.2">
      <c r="A49" s="10">
        <v>48</v>
      </c>
      <c r="B49" s="16" t="s">
        <v>51</v>
      </c>
      <c r="C49" s="10">
        <v>1608290</v>
      </c>
      <c r="D49" s="10">
        <v>1091369</v>
      </c>
      <c r="E49" s="17"/>
      <c r="F49" s="11"/>
      <c r="G49" s="11"/>
      <c r="H49" s="11"/>
      <c r="I49" s="11"/>
      <c r="J49" s="20"/>
      <c r="K49" s="12"/>
      <c r="L49" s="12"/>
      <c r="M49" s="12"/>
      <c r="N49" s="12"/>
      <c r="O49" s="21">
        <v>42916</v>
      </c>
      <c r="P49" s="22">
        <v>0.58333333333333337</v>
      </c>
      <c r="Q49" s="23">
        <v>2.4900000000000002</v>
      </c>
      <c r="R49" s="23">
        <v>0.88300000000000001</v>
      </c>
      <c r="S49" s="23">
        <f t="shared" si="1"/>
        <v>1.6070000000000002</v>
      </c>
      <c r="T49" s="24"/>
      <c r="U49" s="14"/>
      <c r="V49" s="14"/>
      <c r="W49" s="14"/>
      <c r="X49" s="31"/>
      <c r="Y49" s="25"/>
      <c r="Z49" s="15"/>
      <c r="AA49" s="15"/>
      <c r="AB49" s="15"/>
      <c r="AC49" s="27"/>
      <c r="AD49" s="17"/>
      <c r="AE49" s="11"/>
      <c r="AF49" s="11"/>
      <c r="AG49" s="11"/>
      <c r="AH49" s="11"/>
      <c r="AI49" s="20"/>
      <c r="AJ49" s="12"/>
      <c r="AK49" s="12"/>
      <c r="AL49" s="12"/>
      <c r="AM49" s="12"/>
      <c r="AN49" s="21"/>
      <c r="AO49" s="13"/>
      <c r="AP49" s="13"/>
      <c r="AQ49" s="13"/>
      <c r="AR49" s="13"/>
      <c r="AS49" s="46"/>
      <c r="AT49" s="47"/>
      <c r="AU49" s="47"/>
      <c r="AV49" s="47"/>
      <c r="AW49" s="47"/>
      <c r="AX49" s="47"/>
      <c r="AY49" s="54"/>
      <c r="AZ49" s="55"/>
      <c r="BA49" s="55"/>
      <c r="BB49" s="55"/>
      <c r="BC49" s="55"/>
      <c r="BD49" s="57"/>
    </row>
    <row r="50" spans="1:56" x14ac:dyDescent="0.2">
      <c r="A50" s="10">
        <v>49</v>
      </c>
      <c r="B50" s="16" t="s">
        <v>107</v>
      </c>
      <c r="C50" s="10">
        <v>1605639</v>
      </c>
      <c r="D50" s="10">
        <v>1092210</v>
      </c>
      <c r="E50" s="17"/>
      <c r="F50" s="11"/>
      <c r="G50" s="11"/>
      <c r="H50" s="11"/>
      <c r="I50" s="11"/>
      <c r="J50" s="20"/>
      <c r="K50" s="12"/>
      <c r="L50" s="12"/>
      <c r="M50" s="12"/>
      <c r="N50" s="12"/>
      <c r="O50" s="21">
        <v>42916</v>
      </c>
      <c r="P50" s="22">
        <v>0.53680555555555554</v>
      </c>
      <c r="Q50" s="23">
        <v>1.655</v>
      </c>
      <c r="R50" s="23">
        <v>0.11</v>
      </c>
      <c r="S50" s="23">
        <f t="shared" si="1"/>
        <v>1.5449999999999999</v>
      </c>
      <c r="T50" s="24"/>
      <c r="U50" s="14"/>
      <c r="V50" s="14"/>
      <c r="W50" s="14"/>
      <c r="X50" s="31"/>
      <c r="Y50" s="25"/>
      <c r="Z50" s="15"/>
      <c r="AA50" s="15"/>
      <c r="AB50" s="15"/>
      <c r="AC50" s="27"/>
      <c r="AD50" s="17"/>
      <c r="AE50" s="11"/>
      <c r="AF50" s="11"/>
      <c r="AG50" s="11"/>
      <c r="AH50" s="11"/>
      <c r="AI50" s="20"/>
      <c r="AJ50" s="12"/>
      <c r="AK50" s="12"/>
      <c r="AL50" s="12"/>
      <c r="AM50" s="12"/>
      <c r="AN50" s="21"/>
      <c r="AO50" s="13"/>
      <c r="AP50" s="13"/>
      <c r="AQ50" s="13"/>
      <c r="AR50" s="13"/>
      <c r="AS50" s="46"/>
      <c r="AT50" s="47"/>
      <c r="AU50" s="47"/>
      <c r="AV50" s="47"/>
      <c r="AW50" s="47"/>
      <c r="AX50" s="47"/>
      <c r="AY50" s="54"/>
      <c r="AZ50" s="55"/>
      <c r="BA50" s="55"/>
      <c r="BB50" s="55"/>
      <c r="BC50" s="55"/>
      <c r="BD50" s="57"/>
    </row>
    <row r="51" spans="1:56" x14ac:dyDescent="0.2">
      <c r="A51" s="10">
        <v>50</v>
      </c>
      <c r="B51" s="10" t="s">
        <v>53</v>
      </c>
      <c r="C51" s="10">
        <v>1530189</v>
      </c>
      <c r="D51" s="10">
        <v>1059147</v>
      </c>
      <c r="E51" s="17"/>
      <c r="F51" s="11"/>
      <c r="G51" s="11"/>
      <c r="H51" s="11"/>
      <c r="I51" s="11"/>
      <c r="J51" s="20"/>
      <c r="K51" s="12"/>
      <c r="L51" s="12"/>
      <c r="M51" s="12"/>
      <c r="N51" s="12"/>
      <c r="O51" s="21"/>
      <c r="P51" s="22"/>
      <c r="Q51" s="23"/>
      <c r="R51" s="23"/>
      <c r="S51" s="23"/>
      <c r="T51" s="24">
        <v>43064</v>
      </c>
      <c r="U51" s="30">
        <v>0.42708333333333331</v>
      </c>
      <c r="V51" s="31">
        <v>3.7749999999999999</v>
      </c>
      <c r="W51" s="31">
        <v>0.41299999999999998</v>
      </c>
      <c r="X51" s="31">
        <f t="shared" ref="X51:X57" si="4">V51-W51</f>
        <v>3.3620000000000001</v>
      </c>
      <c r="Y51" s="25"/>
      <c r="Z51" s="15"/>
      <c r="AA51" s="15"/>
      <c r="AB51" s="15"/>
      <c r="AC51" s="27"/>
      <c r="AD51" s="17"/>
      <c r="AE51" s="11"/>
      <c r="AF51" s="11"/>
      <c r="AG51" s="11"/>
      <c r="AH51" s="11"/>
      <c r="AI51" s="20">
        <v>43739</v>
      </c>
      <c r="AJ51" s="12"/>
      <c r="AK51" s="12">
        <v>6.7519999999999998</v>
      </c>
      <c r="AL51" s="12">
        <v>0.41299999999999998</v>
      </c>
      <c r="AM51" s="12">
        <f>AK51-AL51</f>
        <v>6.3389999999999995</v>
      </c>
      <c r="AN51" s="21"/>
      <c r="AO51" s="13"/>
      <c r="AP51" s="13"/>
      <c r="AQ51" s="13"/>
      <c r="AR51" s="13"/>
      <c r="AS51" s="46"/>
      <c r="AT51" s="47"/>
      <c r="AU51" s="47"/>
      <c r="AV51" s="47"/>
      <c r="AW51" s="47"/>
      <c r="AX51" s="47"/>
      <c r="AY51" s="54">
        <v>45154</v>
      </c>
      <c r="AZ51" s="56">
        <v>0.49861111111111112</v>
      </c>
      <c r="BA51" s="55"/>
      <c r="BB51" s="55"/>
      <c r="BC51" s="55"/>
      <c r="BD51" s="57">
        <v>0.76</v>
      </c>
    </row>
    <row r="52" spans="1:56" x14ac:dyDescent="0.2">
      <c r="A52" s="10">
        <v>51</v>
      </c>
      <c r="B52" s="10" t="s">
        <v>142</v>
      </c>
      <c r="C52" s="10">
        <v>1541751</v>
      </c>
      <c r="D52" s="10">
        <v>1072137</v>
      </c>
      <c r="E52" s="17"/>
      <c r="F52" s="11"/>
      <c r="G52" s="11"/>
      <c r="H52" s="11"/>
      <c r="I52" s="11"/>
      <c r="J52" s="20"/>
      <c r="K52" s="12"/>
      <c r="L52" s="12"/>
      <c r="M52" s="12"/>
      <c r="N52" s="12"/>
      <c r="O52" s="21"/>
      <c r="P52" s="13"/>
      <c r="Q52" s="13"/>
      <c r="R52" s="13"/>
      <c r="S52" s="13"/>
      <c r="T52" s="24">
        <v>43064</v>
      </c>
      <c r="U52" s="30">
        <v>0.46180555555555558</v>
      </c>
      <c r="V52" s="31">
        <v>2.6890000000000001</v>
      </c>
      <c r="W52" s="31">
        <v>0.27800000000000002</v>
      </c>
      <c r="X52" s="31">
        <f t="shared" si="4"/>
        <v>2.411</v>
      </c>
      <c r="Y52" s="25">
        <v>43097</v>
      </c>
      <c r="Z52" s="26">
        <v>0.66666666666666663</v>
      </c>
      <c r="AA52" s="27"/>
      <c r="AB52" s="27">
        <v>0.27800000000000002</v>
      </c>
      <c r="AC52" s="27"/>
      <c r="AD52" s="17"/>
      <c r="AE52" s="11"/>
      <c r="AF52" s="11"/>
      <c r="AG52" s="11"/>
      <c r="AH52" s="11"/>
      <c r="AI52" s="20"/>
      <c r="AJ52" s="12"/>
      <c r="AK52" s="12"/>
      <c r="AL52" s="12"/>
      <c r="AM52" s="12"/>
      <c r="AN52" s="21"/>
      <c r="AO52" s="13"/>
      <c r="AP52" s="13"/>
      <c r="AQ52" s="13"/>
      <c r="AR52" s="13"/>
      <c r="AS52" s="46"/>
      <c r="AT52" s="47"/>
      <c r="AU52" s="47"/>
      <c r="AV52" s="47"/>
      <c r="AW52" s="47"/>
      <c r="AX52" s="47"/>
      <c r="AY52" s="54">
        <v>45153</v>
      </c>
      <c r="AZ52" s="56">
        <v>0.4284722222222222</v>
      </c>
      <c r="BA52" s="55"/>
      <c r="BB52" s="55"/>
      <c r="BC52" s="55"/>
      <c r="BD52" s="57">
        <v>2.2650000000000001</v>
      </c>
    </row>
    <row r="53" spans="1:56" x14ac:dyDescent="0.2">
      <c r="A53" s="10">
        <v>52</v>
      </c>
      <c r="B53" s="10" t="s">
        <v>55</v>
      </c>
      <c r="C53" s="10">
        <v>1565003</v>
      </c>
      <c r="D53" s="10">
        <v>1055006</v>
      </c>
      <c r="E53" s="17"/>
      <c r="F53" s="11"/>
      <c r="G53" s="11"/>
      <c r="H53" s="11"/>
      <c r="I53" s="11"/>
      <c r="J53" s="20"/>
      <c r="K53" s="12"/>
      <c r="L53" s="12"/>
      <c r="M53" s="12"/>
      <c r="N53" s="12"/>
      <c r="O53" s="21"/>
      <c r="P53" s="13"/>
      <c r="Q53" s="13"/>
      <c r="R53" s="13"/>
      <c r="S53" s="13"/>
      <c r="T53" s="24">
        <v>43064</v>
      </c>
      <c r="U53" s="30">
        <v>0.60486111111111118</v>
      </c>
      <c r="V53" s="31">
        <v>7.9249999999999998</v>
      </c>
      <c r="W53" s="31">
        <v>0.28399999999999997</v>
      </c>
      <c r="X53" s="31">
        <f t="shared" si="4"/>
        <v>7.641</v>
      </c>
      <c r="Y53" s="25">
        <v>43095</v>
      </c>
      <c r="Z53" s="26">
        <v>0.61736111111111114</v>
      </c>
      <c r="AA53" s="27">
        <v>8.1999999999999993</v>
      </c>
      <c r="AB53" s="27">
        <v>0.30499999999999999</v>
      </c>
      <c r="AC53" s="27">
        <f t="shared" ref="AC53:AC58" si="5">AA53-AB53</f>
        <v>7.8949999999999996</v>
      </c>
      <c r="AD53" s="17"/>
      <c r="AE53" s="11"/>
      <c r="AF53" s="11"/>
      <c r="AG53" s="11"/>
      <c r="AH53" s="11"/>
      <c r="AI53" s="20"/>
      <c r="AJ53" s="12"/>
      <c r="AK53" s="12"/>
      <c r="AL53" s="12"/>
      <c r="AM53" s="12"/>
      <c r="AN53" s="21">
        <v>44086</v>
      </c>
      <c r="AO53" s="13"/>
      <c r="AP53" s="33">
        <v>8.3539999999999992</v>
      </c>
      <c r="AQ53" s="13"/>
      <c r="AR53" s="33">
        <v>8.3539999999999992</v>
      </c>
      <c r="AS53" s="46"/>
      <c r="AT53" s="47"/>
      <c r="AU53" s="47"/>
      <c r="AV53" s="47"/>
      <c r="AW53" s="47"/>
      <c r="AX53" s="47"/>
      <c r="AY53" s="54">
        <v>45153</v>
      </c>
      <c r="AZ53" s="56">
        <v>0.54791666666666672</v>
      </c>
      <c r="BA53" s="55"/>
      <c r="BB53" s="55"/>
      <c r="BC53" s="55"/>
      <c r="BD53" s="57">
        <v>7.1859999999999999</v>
      </c>
    </row>
    <row r="54" spans="1:56" x14ac:dyDescent="0.2">
      <c r="A54" s="10">
        <v>53</v>
      </c>
      <c r="B54" s="10" t="s">
        <v>56</v>
      </c>
      <c r="C54" s="10">
        <v>1565094</v>
      </c>
      <c r="D54" s="10">
        <v>1054902</v>
      </c>
      <c r="E54" s="17"/>
      <c r="F54" s="11"/>
      <c r="G54" s="11"/>
      <c r="H54" s="11"/>
      <c r="I54" s="11"/>
      <c r="J54" s="20"/>
      <c r="K54" s="12"/>
      <c r="L54" s="12"/>
      <c r="M54" s="12"/>
      <c r="N54" s="12"/>
      <c r="O54" s="21"/>
      <c r="P54" s="13"/>
      <c r="Q54" s="13"/>
      <c r="R54" s="13"/>
      <c r="S54" s="13"/>
      <c r="T54" s="24">
        <v>43064</v>
      </c>
      <c r="U54" s="30">
        <v>0.60972222222222217</v>
      </c>
      <c r="V54" s="31">
        <v>7.65</v>
      </c>
      <c r="W54" s="31">
        <v>0.80400000000000005</v>
      </c>
      <c r="X54" s="31">
        <f t="shared" si="4"/>
        <v>6.8460000000000001</v>
      </c>
      <c r="Y54" s="25">
        <v>43095</v>
      </c>
      <c r="Z54" s="26">
        <v>0.60347222222222219</v>
      </c>
      <c r="AA54" s="27">
        <v>7.7190000000000003</v>
      </c>
      <c r="AB54" s="27">
        <v>0.80400000000000005</v>
      </c>
      <c r="AC54" s="27">
        <f t="shared" si="5"/>
        <v>6.915</v>
      </c>
      <c r="AD54" s="17"/>
      <c r="AE54" s="11"/>
      <c r="AF54" s="11"/>
      <c r="AG54" s="11"/>
      <c r="AH54" s="11"/>
      <c r="AI54" s="20"/>
      <c r="AJ54" s="12"/>
      <c r="AK54" s="12"/>
      <c r="AL54" s="12"/>
      <c r="AM54" s="12"/>
      <c r="AN54" s="21">
        <v>44086</v>
      </c>
      <c r="AO54" s="13"/>
      <c r="AP54" s="33">
        <v>7.71</v>
      </c>
      <c r="AQ54" s="13"/>
      <c r="AR54" s="33">
        <v>7.71</v>
      </c>
      <c r="AS54" s="46"/>
      <c r="AT54" s="47"/>
      <c r="AU54" s="47"/>
      <c r="AV54" s="47"/>
      <c r="AW54" s="47"/>
      <c r="AX54" s="47"/>
      <c r="AY54" s="54">
        <v>45153</v>
      </c>
      <c r="AZ54" s="56">
        <v>0.5541666666666667</v>
      </c>
      <c r="BA54" s="55"/>
      <c r="BB54" s="55"/>
      <c r="BC54" s="55"/>
      <c r="BD54" s="57">
        <v>6.0890000000000004</v>
      </c>
    </row>
    <row r="55" spans="1:56" x14ac:dyDescent="0.2">
      <c r="A55" s="10">
        <v>54</v>
      </c>
      <c r="B55" s="10" t="s">
        <v>57</v>
      </c>
      <c r="C55" s="10">
        <v>1565089</v>
      </c>
      <c r="D55" s="10">
        <v>1054904</v>
      </c>
      <c r="E55" s="17"/>
      <c r="F55" s="11"/>
      <c r="G55" s="11"/>
      <c r="H55" s="11"/>
      <c r="I55" s="11"/>
      <c r="J55" s="20"/>
      <c r="K55" s="12"/>
      <c r="L55" s="12"/>
      <c r="M55" s="12"/>
      <c r="N55" s="12"/>
      <c r="O55" s="21"/>
      <c r="P55" s="13"/>
      <c r="Q55" s="13"/>
      <c r="R55" s="13"/>
      <c r="S55" s="13"/>
      <c r="T55" s="24">
        <v>43064</v>
      </c>
      <c r="U55" s="30">
        <v>0.62430555555555556</v>
      </c>
      <c r="V55" s="31">
        <v>7.47</v>
      </c>
      <c r="W55" s="31">
        <v>0.80100000000000005</v>
      </c>
      <c r="X55" s="31">
        <f t="shared" si="4"/>
        <v>6.6689999999999996</v>
      </c>
      <c r="Y55" s="25">
        <v>43095</v>
      </c>
      <c r="Z55" s="26">
        <v>0.60833333333333328</v>
      </c>
      <c r="AA55" s="27">
        <v>7.7030000000000003</v>
      </c>
      <c r="AB55" s="27">
        <v>0.80100000000000005</v>
      </c>
      <c r="AC55" s="27">
        <f t="shared" si="5"/>
        <v>6.9020000000000001</v>
      </c>
      <c r="AD55" s="17"/>
      <c r="AE55" s="11"/>
      <c r="AF55" s="11"/>
      <c r="AG55" s="11"/>
      <c r="AH55" s="11"/>
      <c r="AI55" s="20"/>
      <c r="AJ55" s="12"/>
      <c r="AK55" s="12"/>
      <c r="AL55" s="12"/>
      <c r="AM55" s="12"/>
      <c r="AN55" s="21">
        <v>44086</v>
      </c>
      <c r="AO55" s="13"/>
      <c r="AP55" s="33">
        <v>7.4379999999999988</v>
      </c>
      <c r="AQ55" s="13"/>
      <c r="AR55" s="33">
        <v>7.4379999999999988</v>
      </c>
      <c r="AS55" s="46"/>
      <c r="AT55" s="47"/>
      <c r="AU55" s="47"/>
      <c r="AV55" s="47"/>
      <c r="AW55" s="47"/>
      <c r="AX55" s="47"/>
      <c r="AY55" s="54">
        <v>45153</v>
      </c>
      <c r="AZ55" s="56">
        <v>0.55277777777777781</v>
      </c>
      <c r="BA55" s="55"/>
      <c r="BB55" s="55"/>
      <c r="BC55" s="55"/>
      <c r="BD55" s="57">
        <v>6.0629999999999997</v>
      </c>
    </row>
    <row r="56" spans="1:56" x14ac:dyDescent="0.2">
      <c r="A56" s="10">
        <v>55</v>
      </c>
      <c r="B56" s="10" t="s">
        <v>58</v>
      </c>
      <c r="C56" s="10">
        <v>1576345</v>
      </c>
      <c r="D56" s="10">
        <v>1085567</v>
      </c>
      <c r="E56" s="17"/>
      <c r="F56" s="11"/>
      <c r="G56" s="11"/>
      <c r="H56" s="11"/>
      <c r="I56" s="11"/>
      <c r="J56" s="20"/>
      <c r="K56" s="12"/>
      <c r="L56" s="12"/>
      <c r="M56" s="12"/>
      <c r="N56" s="12"/>
      <c r="O56" s="21"/>
      <c r="P56" s="13"/>
      <c r="Q56" s="13"/>
      <c r="R56" s="13"/>
      <c r="S56" s="13"/>
      <c r="T56" s="24">
        <v>43065</v>
      </c>
      <c r="U56" s="30">
        <v>0.3527777777777778</v>
      </c>
      <c r="V56" s="31">
        <v>2.1230000000000002</v>
      </c>
      <c r="W56" s="31">
        <v>0.72599999999999998</v>
      </c>
      <c r="X56" s="31">
        <f t="shared" si="4"/>
        <v>1.3970000000000002</v>
      </c>
      <c r="Y56" s="25">
        <v>43092</v>
      </c>
      <c r="Z56" s="26">
        <v>0.50972222222222219</v>
      </c>
      <c r="AA56" s="27">
        <v>1.64</v>
      </c>
      <c r="AB56" s="27">
        <v>0.73</v>
      </c>
      <c r="AC56" s="27">
        <f t="shared" si="5"/>
        <v>0.90999999999999992</v>
      </c>
      <c r="AD56" s="17"/>
      <c r="AE56" s="11"/>
      <c r="AF56" s="11"/>
      <c r="AG56" s="11"/>
      <c r="AH56" s="11"/>
      <c r="AI56" s="20">
        <v>43738</v>
      </c>
      <c r="AJ56" s="12"/>
      <c r="AK56" s="12">
        <v>2.38</v>
      </c>
      <c r="AL56" s="12">
        <v>0.61</v>
      </c>
      <c r="AM56" s="12">
        <f>AK56-AL56</f>
        <v>1.77</v>
      </c>
      <c r="AN56" s="21"/>
      <c r="AO56" s="13"/>
      <c r="AP56" s="13"/>
      <c r="AQ56" s="13"/>
      <c r="AR56" s="13"/>
      <c r="AS56" s="46"/>
      <c r="AT56" s="47"/>
      <c r="AU56" s="47"/>
      <c r="AV56" s="47"/>
      <c r="AW56" s="47"/>
      <c r="AX56" s="47"/>
      <c r="AY56" s="54">
        <v>45155</v>
      </c>
      <c r="AZ56" s="56">
        <v>0.51527777777777783</v>
      </c>
      <c r="BA56" s="55"/>
      <c r="BB56" s="55"/>
      <c r="BC56" s="55"/>
      <c r="BD56" s="57" t="s">
        <v>141</v>
      </c>
    </row>
    <row r="57" spans="1:56" x14ac:dyDescent="0.2">
      <c r="A57" s="10">
        <v>56</v>
      </c>
      <c r="B57" s="10" t="s">
        <v>59</v>
      </c>
      <c r="C57" s="10">
        <v>1589122</v>
      </c>
      <c r="D57" s="10">
        <v>1074237</v>
      </c>
      <c r="E57" s="17"/>
      <c r="F57" s="11"/>
      <c r="G57" s="11"/>
      <c r="H57" s="11"/>
      <c r="I57" s="11"/>
      <c r="J57" s="20"/>
      <c r="K57" s="12"/>
      <c r="L57" s="12"/>
      <c r="M57" s="12"/>
      <c r="N57" s="12"/>
      <c r="O57" s="21"/>
      <c r="P57" s="13"/>
      <c r="Q57" s="13"/>
      <c r="R57" s="13"/>
      <c r="S57" s="13"/>
      <c r="T57" s="24">
        <v>43065</v>
      </c>
      <c r="U57" s="30">
        <v>0.47569444444444442</v>
      </c>
      <c r="V57" s="31">
        <v>2.0310000000000001</v>
      </c>
      <c r="W57" s="31">
        <v>0.503</v>
      </c>
      <c r="X57" s="31">
        <f t="shared" si="4"/>
        <v>1.528</v>
      </c>
      <c r="Y57" s="25">
        <v>43092</v>
      </c>
      <c r="Z57" s="26">
        <v>0.38194444444444442</v>
      </c>
      <c r="AA57" s="27">
        <v>4.2949999999999999</v>
      </c>
      <c r="AB57" s="27">
        <v>0.48499999999999999</v>
      </c>
      <c r="AC57" s="27">
        <f t="shared" si="5"/>
        <v>3.81</v>
      </c>
      <c r="AD57" s="17"/>
      <c r="AE57" s="11"/>
      <c r="AF57" s="11"/>
      <c r="AG57" s="11"/>
      <c r="AH57" s="11"/>
      <c r="AI57" s="20"/>
      <c r="AJ57" s="12"/>
      <c r="AK57" s="12"/>
      <c r="AL57" s="12"/>
      <c r="AM57" s="12"/>
      <c r="AN57" s="21">
        <v>44087</v>
      </c>
      <c r="AO57" s="32"/>
      <c r="AP57" s="33">
        <v>4.7359999999999998</v>
      </c>
      <c r="AQ57" s="13"/>
      <c r="AR57" s="33">
        <v>4.7359999999999998</v>
      </c>
      <c r="AS57" s="46"/>
      <c r="AT57" s="47"/>
      <c r="AU57" s="47"/>
      <c r="AV57" s="47"/>
      <c r="AW57" s="47"/>
      <c r="AX57" s="47"/>
      <c r="AY57" s="54"/>
      <c r="AZ57" s="55"/>
      <c r="BA57" s="55"/>
      <c r="BB57" s="55"/>
      <c r="BC57" s="55"/>
      <c r="BD57" s="57"/>
    </row>
    <row r="58" spans="1:56" x14ac:dyDescent="0.2">
      <c r="A58" s="10">
        <v>57</v>
      </c>
      <c r="B58" s="10" t="s">
        <v>60</v>
      </c>
      <c r="C58" s="10">
        <v>1609801</v>
      </c>
      <c r="D58" s="10">
        <v>1051346</v>
      </c>
      <c r="E58" s="17"/>
      <c r="F58" s="11"/>
      <c r="G58" s="11"/>
      <c r="H58" s="11"/>
      <c r="I58" s="11"/>
      <c r="J58" s="20"/>
      <c r="K58" s="12"/>
      <c r="L58" s="12"/>
      <c r="M58" s="12"/>
      <c r="N58" s="12"/>
      <c r="O58" s="21"/>
      <c r="P58" s="13"/>
      <c r="Q58" s="13"/>
      <c r="R58" s="13"/>
      <c r="S58" s="13"/>
      <c r="T58" s="24"/>
      <c r="U58" s="14"/>
      <c r="V58" s="14"/>
      <c r="W58" s="14"/>
      <c r="X58" s="14"/>
      <c r="Y58" s="25">
        <v>43090</v>
      </c>
      <c r="Z58" s="26">
        <v>0.53819444444444442</v>
      </c>
      <c r="AA58" s="27">
        <v>1.4</v>
      </c>
      <c r="AB58" s="27">
        <v>0.68</v>
      </c>
      <c r="AC58" s="27">
        <f t="shared" si="5"/>
        <v>0.71999999999999986</v>
      </c>
      <c r="AD58" s="17"/>
      <c r="AE58" s="11"/>
      <c r="AF58" s="11"/>
      <c r="AG58" s="11"/>
      <c r="AH58" s="11"/>
      <c r="AI58" s="20"/>
      <c r="AJ58" s="12"/>
      <c r="AK58" s="12"/>
      <c r="AL58" s="12"/>
      <c r="AM58" s="12"/>
      <c r="AN58" s="21"/>
      <c r="AO58" s="13"/>
      <c r="AP58" s="13"/>
      <c r="AQ58" s="13"/>
      <c r="AR58" s="13"/>
      <c r="AS58" s="46"/>
      <c r="AT58" s="47"/>
      <c r="AU58" s="47"/>
      <c r="AV58" s="47"/>
      <c r="AW58" s="47"/>
      <c r="AX58" s="47"/>
      <c r="AY58" s="54"/>
      <c r="AZ58" s="55"/>
      <c r="BA58" s="55"/>
      <c r="BB58" s="55"/>
      <c r="BC58" s="55"/>
      <c r="BD58" s="57"/>
    </row>
    <row r="59" spans="1:56" x14ac:dyDescent="0.2">
      <c r="A59" s="10">
        <v>58</v>
      </c>
      <c r="B59" s="36" t="s">
        <v>143</v>
      </c>
      <c r="C59" s="10">
        <v>1538934</v>
      </c>
      <c r="D59" s="10">
        <v>1073549</v>
      </c>
      <c r="E59" s="17"/>
      <c r="F59" s="11"/>
      <c r="G59" s="11"/>
      <c r="H59" s="11"/>
      <c r="I59" s="11"/>
      <c r="J59" s="20"/>
      <c r="K59" s="12"/>
      <c r="L59" s="12"/>
      <c r="M59" s="12"/>
      <c r="N59" s="12"/>
      <c r="O59" s="21"/>
      <c r="P59" s="13"/>
      <c r="Q59" s="13"/>
      <c r="R59" s="13"/>
      <c r="S59" s="13"/>
      <c r="T59" s="24"/>
      <c r="U59" s="14"/>
      <c r="V59" s="14"/>
      <c r="W59" s="14"/>
      <c r="X59" s="14"/>
      <c r="Y59" s="25"/>
      <c r="Z59" s="26"/>
      <c r="AA59" s="27"/>
      <c r="AB59" s="27"/>
      <c r="AC59" s="27"/>
      <c r="AD59" s="17"/>
      <c r="AE59" s="11"/>
      <c r="AF59" s="11"/>
      <c r="AG59" s="11"/>
      <c r="AH59" s="11"/>
      <c r="AI59" s="20"/>
      <c r="AJ59" s="12"/>
      <c r="AK59" s="12"/>
      <c r="AL59" s="12"/>
      <c r="AM59" s="12"/>
      <c r="AN59" s="21"/>
      <c r="AO59" s="13"/>
      <c r="AP59" s="13"/>
      <c r="AQ59" s="13"/>
      <c r="AR59" s="13"/>
      <c r="AS59" s="46"/>
      <c r="AT59" s="47"/>
      <c r="AU59" s="47"/>
      <c r="AV59" s="47"/>
      <c r="AW59" s="47"/>
      <c r="AX59" s="47"/>
      <c r="AY59" s="54">
        <v>45154</v>
      </c>
      <c r="AZ59" s="56">
        <v>0.44097222222222227</v>
      </c>
      <c r="BA59" s="55"/>
      <c r="BB59" s="55"/>
      <c r="BC59" s="55"/>
      <c r="BD59" s="57" t="s">
        <v>139</v>
      </c>
    </row>
    <row r="60" spans="1:56" x14ac:dyDescent="0.2">
      <c r="A60" s="10">
        <v>59</v>
      </c>
      <c r="B60" s="10" t="s">
        <v>89</v>
      </c>
      <c r="C60" s="10">
        <v>1353073</v>
      </c>
      <c r="D60" s="10">
        <v>1074547</v>
      </c>
      <c r="E60" s="17"/>
      <c r="F60" s="11"/>
      <c r="G60" s="11"/>
      <c r="H60" s="11"/>
      <c r="I60" s="11"/>
      <c r="J60" s="20"/>
      <c r="K60" s="12"/>
      <c r="L60" s="12"/>
      <c r="M60" s="12"/>
      <c r="N60" s="12"/>
      <c r="O60" s="21"/>
      <c r="P60" s="13"/>
      <c r="Q60" s="13"/>
      <c r="R60" s="13"/>
      <c r="S60" s="13"/>
      <c r="T60" s="24"/>
      <c r="U60" s="14"/>
      <c r="V60" s="14"/>
      <c r="W60" s="14"/>
      <c r="X60" s="14"/>
      <c r="Y60" s="25"/>
      <c r="Z60" s="15"/>
      <c r="AA60" s="15"/>
      <c r="AB60" s="15"/>
      <c r="AC60" s="15"/>
      <c r="AD60" s="17">
        <v>43249</v>
      </c>
      <c r="AE60" s="11"/>
      <c r="AF60" s="11">
        <v>4.4800000000000004</v>
      </c>
      <c r="AG60" s="11"/>
      <c r="AH60" s="11">
        <f t="shared" ref="AH60:AH75" si="6">AF60-AG60</f>
        <v>4.4800000000000004</v>
      </c>
      <c r="AI60" s="20"/>
      <c r="AJ60" s="12"/>
      <c r="AK60" s="12"/>
      <c r="AL60" s="12"/>
      <c r="AM60" s="12"/>
      <c r="AN60" s="21"/>
      <c r="AO60" s="13"/>
      <c r="AP60" s="13"/>
      <c r="AQ60" s="13"/>
      <c r="AR60" s="13"/>
      <c r="AS60" s="46"/>
      <c r="AT60" s="47"/>
      <c r="AU60" s="47"/>
      <c r="AV60" s="47"/>
      <c r="AW60" s="47"/>
      <c r="AX60" s="47"/>
      <c r="AY60" s="54"/>
      <c r="AZ60" s="55"/>
      <c r="BA60" s="55"/>
      <c r="BB60" s="55"/>
      <c r="BC60" s="55"/>
      <c r="BD60" s="57"/>
    </row>
    <row r="61" spans="1:56" x14ac:dyDescent="0.2">
      <c r="A61" s="10">
        <v>60</v>
      </c>
      <c r="B61" s="10" t="s">
        <v>63</v>
      </c>
      <c r="C61" s="10">
        <v>1353505</v>
      </c>
      <c r="D61" s="10">
        <v>1073949</v>
      </c>
      <c r="E61" s="17"/>
      <c r="F61" s="11"/>
      <c r="G61" s="11"/>
      <c r="H61" s="11"/>
      <c r="I61" s="11"/>
      <c r="J61" s="20"/>
      <c r="K61" s="12"/>
      <c r="L61" s="12"/>
      <c r="M61" s="12"/>
      <c r="N61" s="12"/>
      <c r="O61" s="21"/>
      <c r="P61" s="13"/>
      <c r="Q61" s="13"/>
      <c r="R61" s="13"/>
      <c r="S61" s="13"/>
      <c r="T61" s="24"/>
      <c r="U61" s="14"/>
      <c r="V61" s="14"/>
      <c r="W61" s="14"/>
      <c r="X61" s="14"/>
      <c r="Y61" s="25"/>
      <c r="Z61" s="15"/>
      <c r="AA61" s="15"/>
      <c r="AB61" s="15"/>
      <c r="AC61" s="15"/>
      <c r="AD61" s="17">
        <v>43249</v>
      </c>
      <c r="AE61" s="11"/>
      <c r="AF61" s="11">
        <v>4.056</v>
      </c>
      <c r="AG61" s="11"/>
      <c r="AH61" s="11">
        <f t="shared" si="6"/>
        <v>4.056</v>
      </c>
      <c r="AI61" s="20"/>
      <c r="AJ61" s="12"/>
      <c r="AK61" s="12"/>
      <c r="AL61" s="12"/>
      <c r="AM61" s="12"/>
      <c r="AN61" s="21"/>
      <c r="AO61" s="13"/>
      <c r="AP61" s="13"/>
      <c r="AQ61" s="13"/>
      <c r="AR61" s="13"/>
      <c r="AS61" s="46">
        <v>44889</v>
      </c>
      <c r="AT61" s="47"/>
      <c r="AU61" s="47">
        <v>5.6849999999999996</v>
      </c>
      <c r="AV61" s="47">
        <f>AU61-$AU$86</f>
        <v>3.6549999999999998</v>
      </c>
      <c r="AW61" s="47">
        <v>0.105</v>
      </c>
      <c r="AX61" s="47">
        <f>AV61-AW61</f>
        <v>3.55</v>
      </c>
      <c r="AY61" s="54"/>
      <c r="AZ61" s="55"/>
      <c r="BA61" s="55"/>
      <c r="BB61" s="55"/>
      <c r="BC61" s="55"/>
      <c r="BD61" s="57"/>
    </row>
    <row r="62" spans="1:56" x14ac:dyDescent="0.2">
      <c r="A62" s="10">
        <v>61</v>
      </c>
      <c r="B62" s="10" t="s">
        <v>64</v>
      </c>
      <c r="C62" s="10">
        <v>1383555</v>
      </c>
      <c r="D62" s="10">
        <v>1058775</v>
      </c>
      <c r="E62" s="17"/>
      <c r="F62" s="11"/>
      <c r="G62" s="11"/>
      <c r="H62" s="11"/>
      <c r="I62" s="11"/>
      <c r="J62" s="20"/>
      <c r="K62" s="12"/>
      <c r="L62" s="12"/>
      <c r="M62" s="12"/>
      <c r="N62" s="12"/>
      <c r="O62" s="21"/>
      <c r="P62" s="13"/>
      <c r="Q62" s="13"/>
      <c r="R62" s="13"/>
      <c r="S62" s="13"/>
      <c r="T62" s="24"/>
      <c r="U62" s="14"/>
      <c r="V62" s="14"/>
      <c r="W62" s="14"/>
      <c r="X62" s="14"/>
      <c r="Y62" s="25"/>
      <c r="Z62" s="15"/>
      <c r="AA62" s="15"/>
      <c r="AB62" s="15"/>
      <c r="AC62" s="15"/>
      <c r="AD62" s="17">
        <v>43250</v>
      </c>
      <c r="AE62" s="11"/>
      <c r="AF62" s="11">
        <v>6.5149999999999997</v>
      </c>
      <c r="AG62" s="11"/>
      <c r="AH62" s="11">
        <f t="shared" si="6"/>
        <v>6.5149999999999997</v>
      </c>
      <c r="AI62" s="20"/>
      <c r="AJ62" s="12"/>
      <c r="AK62" s="12"/>
      <c r="AL62" s="12"/>
      <c r="AM62" s="12"/>
      <c r="AN62" s="21"/>
      <c r="AO62" s="13"/>
      <c r="AP62" s="13"/>
      <c r="AQ62" s="13"/>
      <c r="AR62" s="13"/>
      <c r="AS62" s="46">
        <v>44889</v>
      </c>
      <c r="AT62" s="47"/>
      <c r="AU62" s="47"/>
      <c r="AV62" s="47"/>
      <c r="AW62" s="47"/>
      <c r="AX62" s="47"/>
      <c r="AY62" s="54"/>
      <c r="AZ62" s="55"/>
      <c r="BA62" s="55"/>
      <c r="BB62" s="55"/>
      <c r="BC62" s="55"/>
      <c r="BD62" s="57"/>
    </row>
    <row r="63" spans="1:56" x14ac:dyDescent="0.2">
      <c r="A63" s="10">
        <v>62</v>
      </c>
      <c r="B63" s="36" t="s">
        <v>90</v>
      </c>
      <c r="C63" s="36">
        <v>1388739</v>
      </c>
      <c r="D63" s="36">
        <v>1055392</v>
      </c>
      <c r="E63" s="17"/>
      <c r="F63" s="11"/>
      <c r="G63" s="11"/>
      <c r="H63" s="11"/>
      <c r="I63" s="11"/>
      <c r="J63" s="20"/>
      <c r="K63" s="12"/>
      <c r="L63" s="12"/>
      <c r="M63" s="12"/>
      <c r="N63" s="12"/>
      <c r="O63" s="21"/>
      <c r="P63" s="13"/>
      <c r="Q63" s="13"/>
      <c r="R63" s="13"/>
      <c r="S63" s="13"/>
      <c r="T63" s="24"/>
      <c r="U63" s="14"/>
      <c r="V63" s="14"/>
      <c r="W63" s="14"/>
      <c r="X63" s="14"/>
      <c r="Y63" s="25"/>
      <c r="Z63" s="15"/>
      <c r="AA63" s="15"/>
      <c r="AB63" s="15"/>
      <c r="AC63" s="15"/>
      <c r="AD63" s="17"/>
      <c r="AE63" s="11"/>
      <c r="AF63" s="11"/>
      <c r="AG63" s="11"/>
      <c r="AH63" s="11"/>
      <c r="AI63" s="20"/>
      <c r="AJ63" s="12"/>
      <c r="AK63" s="12"/>
      <c r="AL63" s="12"/>
      <c r="AM63" s="12"/>
      <c r="AN63" s="21"/>
      <c r="AO63" s="13"/>
      <c r="AP63" s="13"/>
      <c r="AQ63" s="13"/>
      <c r="AR63" s="13"/>
      <c r="AS63" s="46"/>
      <c r="AT63" s="47"/>
      <c r="AU63" s="47"/>
      <c r="AV63" s="47"/>
      <c r="AW63" s="47"/>
      <c r="AX63" s="47"/>
      <c r="AY63" s="54"/>
      <c r="AZ63" s="55"/>
      <c r="BA63" s="55"/>
      <c r="BB63" s="55"/>
      <c r="BC63" s="55"/>
      <c r="BD63" s="57"/>
    </row>
    <row r="64" spans="1:56" x14ac:dyDescent="0.2">
      <c r="A64" s="10">
        <v>63</v>
      </c>
      <c r="B64" s="10" t="s">
        <v>108</v>
      </c>
      <c r="C64" s="10">
        <v>1388726</v>
      </c>
      <c r="D64" s="10">
        <v>1054890</v>
      </c>
      <c r="E64" s="17"/>
      <c r="F64" s="11"/>
      <c r="G64" s="11"/>
      <c r="H64" s="11"/>
      <c r="I64" s="11"/>
      <c r="J64" s="20"/>
      <c r="K64" s="12"/>
      <c r="L64" s="12"/>
      <c r="M64" s="12"/>
      <c r="N64" s="12"/>
      <c r="O64" s="21"/>
      <c r="P64" s="13"/>
      <c r="Q64" s="13"/>
      <c r="R64" s="13"/>
      <c r="S64" s="13"/>
      <c r="T64" s="24"/>
      <c r="U64" s="14"/>
      <c r="V64" s="14"/>
      <c r="W64" s="14"/>
      <c r="X64" s="14"/>
      <c r="Y64" s="25"/>
      <c r="Z64" s="15"/>
      <c r="AA64" s="15"/>
      <c r="AB64" s="15"/>
      <c r="AC64" s="15"/>
      <c r="AD64" s="17">
        <v>43250</v>
      </c>
      <c r="AE64" s="11"/>
      <c r="AF64" s="11">
        <v>0.28299999999999997</v>
      </c>
      <c r="AG64" s="11"/>
      <c r="AH64" s="11">
        <f t="shared" si="6"/>
        <v>0.28299999999999997</v>
      </c>
      <c r="AI64" s="20"/>
      <c r="AJ64" s="12"/>
      <c r="AK64" s="12"/>
      <c r="AL64" s="12"/>
      <c r="AM64" s="12"/>
      <c r="AN64" s="21"/>
      <c r="AO64" s="13"/>
      <c r="AP64" s="13"/>
      <c r="AQ64" s="13"/>
      <c r="AR64" s="13"/>
      <c r="AS64" s="46"/>
      <c r="AT64" s="47"/>
      <c r="AU64" s="47"/>
      <c r="AV64" s="47"/>
      <c r="AW64" s="47"/>
      <c r="AX64" s="47"/>
      <c r="AY64" s="54"/>
      <c r="AZ64" s="55"/>
      <c r="BA64" s="55"/>
      <c r="BB64" s="55"/>
      <c r="BC64" s="55"/>
      <c r="BD64" s="57"/>
    </row>
    <row r="65" spans="1:56" x14ac:dyDescent="0.2">
      <c r="A65" s="10">
        <v>64</v>
      </c>
      <c r="B65" s="10" t="s">
        <v>109</v>
      </c>
      <c r="C65" s="10">
        <v>1388770</v>
      </c>
      <c r="D65" s="10">
        <v>1054854</v>
      </c>
      <c r="E65" s="17"/>
      <c r="F65" s="11"/>
      <c r="G65" s="11"/>
      <c r="H65" s="11"/>
      <c r="I65" s="11"/>
      <c r="J65" s="20"/>
      <c r="K65" s="12"/>
      <c r="L65" s="12"/>
      <c r="M65" s="12"/>
      <c r="N65" s="12"/>
      <c r="O65" s="21"/>
      <c r="P65" s="13"/>
      <c r="Q65" s="13"/>
      <c r="R65" s="13"/>
      <c r="S65" s="13"/>
      <c r="T65" s="24"/>
      <c r="U65" s="14"/>
      <c r="V65" s="14"/>
      <c r="W65" s="14"/>
      <c r="X65" s="14"/>
      <c r="Y65" s="25"/>
      <c r="Z65" s="15"/>
      <c r="AA65" s="15"/>
      <c r="AB65" s="15"/>
      <c r="AC65" s="15"/>
      <c r="AD65" s="17">
        <v>43250</v>
      </c>
      <c r="AE65" s="11"/>
      <c r="AF65" s="11">
        <v>3.355</v>
      </c>
      <c r="AG65" s="11"/>
      <c r="AH65" s="11">
        <f t="shared" si="6"/>
        <v>3.355</v>
      </c>
      <c r="AI65" s="20"/>
      <c r="AJ65" s="12"/>
      <c r="AK65" s="12"/>
      <c r="AL65" s="12"/>
      <c r="AM65" s="12"/>
      <c r="AN65" s="21"/>
      <c r="AO65" s="13"/>
      <c r="AP65" s="13"/>
      <c r="AQ65" s="13"/>
      <c r="AR65" s="13"/>
      <c r="AS65" s="46"/>
      <c r="AT65" s="47"/>
      <c r="AU65" s="47"/>
      <c r="AV65" s="47"/>
      <c r="AW65" s="47"/>
      <c r="AX65" s="47"/>
      <c r="AY65" s="54"/>
      <c r="AZ65" s="55"/>
      <c r="BA65" s="55"/>
      <c r="BB65" s="55"/>
      <c r="BC65" s="55"/>
      <c r="BD65" s="57"/>
    </row>
    <row r="66" spans="1:56" x14ac:dyDescent="0.2">
      <c r="A66" s="10">
        <v>65</v>
      </c>
      <c r="B66" s="10" t="s">
        <v>110</v>
      </c>
      <c r="C66" s="10">
        <v>1388712</v>
      </c>
      <c r="D66" s="10">
        <v>1054573</v>
      </c>
      <c r="E66" s="17"/>
      <c r="F66" s="11"/>
      <c r="G66" s="11"/>
      <c r="H66" s="11"/>
      <c r="I66" s="11"/>
      <c r="J66" s="20"/>
      <c r="K66" s="12"/>
      <c r="L66" s="12"/>
      <c r="M66" s="12"/>
      <c r="N66" s="12"/>
      <c r="O66" s="21"/>
      <c r="P66" s="13"/>
      <c r="Q66" s="13"/>
      <c r="R66" s="13"/>
      <c r="S66" s="13"/>
      <c r="T66" s="24"/>
      <c r="U66" s="14"/>
      <c r="V66" s="14"/>
      <c r="W66" s="14"/>
      <c r="X66" s="14"/>
      <c r="Y66" s="25"/>
      <c r="Z66" s="15"/>
      <c r="AA66" s="15"/>
      <c r="AB66" s="15"/>
      <c r="AC66" s="15"/>
      <c r="AD66" s="17">
        <v>43250</v>
      </c>
      <c r="AE66" s="11"/>
      <c r="AF66" s="11">
        <v>1.18</v>
      </c>
      <c r="AG66" s="11"/>
      <c r="AH66" s="11">
        <f t="shared" si="6"/>
        <v>1.18</v>
      </c>
      <c r="AI66" s="20"/>
      <c r="AJ66" s="12"/>
      <c r="AK66" s="12"/>
      <c r="AL66" s="12"/>
      <c r="AM66" s="12"/>
      <c r="AN66" s="21"/>
      <c r="AO66" s="13"/>
      <c r="AP66" s="13"/>
      <c r="AQ66" s="13"/>
      <c r="AR66" s="13"/>
      <c r="AS66" s="46"/>
      <c r="AT66" s="47"/>
      <c r="AU66" s="47"/>
      <c r="AV66" s="47"/>
      <c r="AW66" s="47"/>
      <c r="AX66" s="47"/>
      <c r="AY66" s="54"/>
      <c r="AZ66" s="55"/>
      <c r="BA66" s="55"/>
      <c r="BB66" s="55"/>
      <c r="BC66" s="55"/>
      <c r="BD66" s="57"/>
    </row>
    <row r="67" spans="1:56" x14ac:dyDescent="0.2">
      <c r="A67" s="10">
        <v>66</v>
      </c>
      <c r="B67" s="36" t="s">
        <v>65</v>
      </c>
      <c r="C67" s="36">
        <v>1411175</v>
      </c>
      <c r="D67" s="36">
        <v>1047543</v>
      </c>
      <c r="E67" s="17"/>
      <c r="F67" s="11"/>
      <c r="G67" s="11"/>
      <c r="H67" s="11"/>
      <c r="I67" s="11"/>
      <c r="J67" s="20"/>
      <c r="K67" s="12"/>
      <c r="L67" s="12"/>
      <c r="M67" s="12"/>
      <c r="N67" s="12"/>
      <c r="O67" s="21"/>
      <c r="P67" s="13"/>
      <c r="Q67" s="13"/>
      <c r="R67" s="13"/>
      <c r="S67" s="13"/>
      <c r="T67" s="24"/>
      <c r="U67" s="14"/>
      <c r="V67" s="14"/>
      <c r="W67" s="14"/>
      <c r="X67" s="14"/>
      <c r="Y67" s="25"/>
      <c r="Z67" s="15"/>
      <c r="AA67" s="15"/>
      <c r="AB67" s="15"/>
      <c r="AC67" s="15"/>
      <c r="AD67" s="17"/>
      <c r="AE67" s="11"/>
      <c r="AF67" s="11"/>
      <c r="AG67" s="11"/>
      <c r="AH67" s="11"/>
      <c r="AI67" s="20"/>
      <c r="AJ67" s="12"/>
      <c r="AK67" s="12"/>
      <c r="AL67" s="12"/>
      <c r="AM67" s="12"/>
      <c r="AN67" s="21"/>
      <c r="AO67" s="13"/>
      <c r="AP67" s="13"/>
      <c r="AQ67" s="13"/>
      <c r="AR67" s="13"/>
      <c r="AS67" s="46">
        <v>44888</v>
      </c>
      <c r="AT67" s="47"/>
      <c r="AU67" s="47">
        <v>3.0350000000000001</v>
      </c>
      <c r="AV67" s="47">
        <f>AU67-$AU$86</f>
        <v>1.0050000000000003</v>
      </c>
      <c r="AW67" s="47">
        <v>0.29499999999999998</v>
      </c>
      <c r="AX67" s="47">
        <f>AV67-AW67</f>
        <v>0.71000000000000041</v>
      </c>
      <c r="AY67" s="54"/>
      <c r="AZ67" s="55"/>
      <c r="BA67" s="55"/>
      <c r="BB67" s="55"/>
      <c r="BC67" s="55"/>
      <c r="BD67" s="57"/>
    </row>
    <row r="68" spans="1:56" x14ac:dyDescent="0.2">
      <c r="A68" s="10">
        <v>67</v>
      </c>
      <c r="B68" s="10" t="s">
        <v>66</v>
      </c>
      <c r="C68" s="10">
        <v>1399369</v>
      </c>
      <c r="D68" s="10">
        <v>1041175</v>
      </c>
      <c r="E68" s="17"/>
      <c r="F68" s="11"/>
      <c r="G68" s="11"/>
      <c r="H68" s="11"/>
      <c r="I68" s="11"/>
      <c r="J68" s="20"/>
      <c r="K68" s="12"/>
      <c r="L68" s="12"/>
      <c r="M68" s="12"/>
      <c r="N68" s="12"/>
      <c r="O68" s="21"/>
      <c r="P68" s="13"/>
      <c r="Q68" s="13"/>
      <c r="R68" s="13"/>
      <c r="S68" s="13"/>
      <c r="T68" s="24"/>
      <c r="U68" s="14"/>
      <c r="V68" s="14"/>
      <c r="W68" s="14"/>
      <c r="X68" s="14"/>
      <c r="Y68" s="25"/>
      <c r="Z68" s="15"/>
      <c r="AA68" s="15"/>
      <c r="AB68" s="15"/>
      <c r="AC68" s="15"/>
      <c r="AD68" s="17">
        <v>43251</v>
      </c>
      <c r="AE68" s="11"/>
      <c r="AF68" s="11">
        <v>2.843</v>
      </c>
      <c r="AG68" s="11"/>
      <c r="AH68" s="11">
        <f t="shared" si="6"/>
        <v>2.843</v>
      </c>
      <c r="AI68" s="20"/>
      <c r="AJ68" s="12"/>
      <c r="AK68" s="12"/>
      <c r="AL68" s="12"/>
      <c r="AM68" s="12"/>
      <c r="AN68" s="21">
        <v>44140</v>
      </c>
      <c r="AO68" s="32"/>
      <c r="AP68" s="33">
        <v>3.66</v>
      </c>
      <c r="AQ68" s="13"/>
      <c r="AR68" s="33">
        <v>3.66</v>
      </c>
      <c r="AS68" s="46">
        <v>44890</v>
      </c>
      <c r="AT68" s="47"/>
      <c r="AU68" s="47">
        <v>4.4649999999999999</v>
      </c>
      <c r="AV68" s="47">
        <f>AU68-$AU$86</f>
        <v>2.4350000000000001</v>
      </c>
      <c r="AW68" s="47">
        <v>0.47</v>
      </c>
      <c r="AX68" s="47">
        <f>AV68-AW68</f>
        <v>1.9650000000000001</v>
      </c>
      <c r="AY68" s="54"/>
      <c r="AZ68" s="55"/>
      <c r="BA68" s="55"/>
      <c r="BB68" s="55"/>
      <c r="BC68" s="55"/>
      <c r="BD68" s="57"/>
    </row>
    <row r="69" spans="1:56" x14ac:dyDescent="0.2">
      <c r="A69" s="10">
        <v>68</v>
      </c>
      <c r="B69" s="10" t="s">
        <v>67</v>
      </c>
      <c r="C69" s="10">
        <v>1410273</v>
      </c>
      <c r="D69" s="10">
        <v>1050225</v>
      </c>
      <c r="E69" s="17"/>
      <c r="F69" s="11"/>
      <c r="G69" s="11"/>
      <c r="H69" s="11"/>
      <c r="I69" s="11"/>
      <c r="J69" s="20"/>
      <c r="K69" s="12"/>
      <c r="L69" s="12"/>
      <c r="M69" s="12"/>
      <c r="N69" s="12"/>
      <c r="O69" s="21"/>
      <c r="P69" s="13"/>
      <c r="Q69" s="13"/>
      <c r="R69" s="13"/>
      <c r="S69" s="13"/>
      <c r="T69" s="24"/>
      <c r="U69" s="14"/>
      <c r="V69" s="14"/>
      <c r="W69" s="14"/>
      <c r="X69" s="14"/>
      <c r="Y69" s="25"/>
      <c r="Z69" s="15"/>
      <c r="AA69" s="15"/>
      <c r="AB69" s="15"/>
      <c r="AC69" s="15"/>
      <c r="AD69" s="17">
        <v>43251</v>
      </c>
      <c r="AE69" s="11"/>
      <c r="AF69" s="11">
        <v>4.2869999999999999</v>
      </c>
      <c r="AG69" s="11"/>
      <c r="AH69" s="11">
        <f t="shared" si="6"/>
        <v>4.2869999999999999</v>
      </c>
      <c r="AI69" s="20"/>
      <c r="AJ69" s="12"/>
      <c r="AK69" s="12"/>
      <c r="AL69" s="12"/>
      <c r="AM69" s="12"/>
      <c r="AN69" s="21"/>
      <c r="AO69" s="13"/>
      <c r="AP69" s="13"/>
      <c r="AQ69" s="13"/>
      <c r="AR69" s="13"/>
      <c r="AS69" s="46"/>
      <c r="AT69" s="47"/>
      <c r="AU69" s="47"/>
      <c r="AV69" s="47"/>
      <c r="AW69" s="47"/>
      <c r="AX69" s="47"/>
      <c r="AY69" s="54"/>
      <c r="AZ69" s="55"/>
      <c r="BA69" s="55"/>
      <c r="BB69" s="55"/>
      <c r="BC69" s="55"/>
      <c r="BD69" s="57"/>
    </row>
    <row r="70" spans="1:56" x14ac:dyDescent="0.2">
      <c r="A70" s="10">
        <v>69</v>
      </c>
      <c r="B70" s="10" t="s">
        <v>68</v>
      </c>
      <c r="C70" s="10">
        <v>1403650</v>
      </c>
      <c r="D70" s="10">
        <v>1060557</v>
      </c>
      <c r="E70" s="17"/>
      <c r="F70" s="11"/>
      <c r="G70" s="11"/>
      <c r="H70" s="11"/>
      <c r="I70" s="11"/>
      <c r="J70" s="20"/>
      <c r="K70" s="12"/>
      <c r="L70" s="12"/>
      <c r="M70" s="12"/>
      <c r="N70" s="12"/>
      <c r="O70" s="21"/>
      <c r="P70" s="13"/>
      <c r="Q70" s="13"/>
      <c r="R70" s="13"/>
      <c r="S70" s="13"/>
      <c r="T70" s="24"/>
      <c r="U70" s="14"/>
      <c r="V70" s="14"/>
      <c r="W70" s="14"/>
      <c r="X70" s="14"/>
      <c r="Y70" s="25"/>
      <c r="Z70" s="15"/>
      <c r="AA70" s="15"/>
      <c r="AB70" s="15"/>
      <c r="AC70" s="15"/>
      <c r="AD70" s="17">
        <v>43251</v>
      </c>
      <c r="AE70" s="11"/>
      <c r="AF70" s="11">
        <v>2.4700000000000002</v>
      </c>
      <c r="AG70" s="11"/>
      <c r="AH70" s="11">
        <f t="shared" si="6"/>
        <v>2.4700000000000002</v>
      </c>
      <c r="AI70" s="20"/>
      <c r="AJ70" s="12"/>
      <c r="AK70" s="12"/>
      <c r="AL70" s="12"/>
      <c r="AM70" s="12"/>
      <c r="AN70" s="21"/>
      <c r="AO70" s="13"/>
      <c r="AP70" s="13"/>
      <c r="AQ70" s="13"/>
      <c r="AR70" s="13"/>
      <c r="AS70" s="46">
        <v>44890</v>
      </c>
      <c r="AT70" s="47"/>
      <c r="AU70" s="47"/>
      <c r="AV70" s="47"/>
      <c r="AW70" s="47"/>
      <c r="AX70" s="47"/>
      <c r="AY70" s="54"/>
      <c r="AZ70" s="55"/>
      <c r="BA70" s="55"/>
      <c r="BB70" s="55"/>
      <c r="BC70" s="55"/>
      <c r="BD70" s="57"/>
    </row>
    <row r="71" spans="1:56" x14ac:dyDescent="0.2">
      <c r="A71" s="10">
        <v>70</v>
      </c>
      <c r="B71" s="10" t="s">
        <v>69</v>
      </c>
      <c r="C71" s="10">
        <v>1427520</v>
      </c>
      <c r="D71" s="10">
        <v>1049237</v>
      </c>
      <c r="E71" s="17"/>
      <c r="F71" s="11"/>
      <c r="G71" s="11"/>
      <c r="H71" s="11"/>
      <c r="I71" s="11"/>
      <c r="J71" s="20"/>
      <c r="K71" s="12"/>
      <c r="L71" s="12"/>
      <c r="M71" s="12"/>
      <c r="N71" s="12"/>
      <c r="O71" s="21"/>
      <c r="P71" s="13"/>
      <c r="Q71" s="13"/>
      <c r="R71" s="13"/>
      <c r="S71" s="13"/>
      <c r="T71" s="24"/>
      <c r="U71" s="14"/>
      <c r="V71" s="14"/>
      <c r="W71" s="14"/>
      <c r="X71" s="14"/>
      <c r="Y71" s="25"/>
      <c r="Z71" s="15"/>
      <c r="AA71" s="15"/>
      <c r="AB71" s="15"/>
      <c r="AC71" s="15"/>
      <c r="AD71" s="17">
        <v>43251</v>
      </c>
      <c r="AE71" s="11"/>
      <c r="AF71" s="11">
        <v>5.7619999999999996</v>
      </c>
      <c r="AG71" s="11"/>
      <c r="AH71" s="11">
        <f t="shared" si="6"/>
        <v>5.7619999999999996</v>
      </c>
      <c r="AI71" s="20"/>
      <c r="AJ71" s="12"/>
      <c r="AK71" s="12"/>
      <c r="AL71" s="12"/>
      <c r="AM71" s="12"/>
      <c r="AN71" s="21"/>
      <c r="AO71" s="13"/>
      <c r="AP71" s="13"/>
      <c r="AQ71" s="13"/>
      <c r="AR71" s="13"/>
      <c r="AS71" s="46">
        <v>44888</v>
      </c>
      <c r="AT71" s="47"/>
      <c r="AU71" s="47"/>
      <c r="AV71" s="47"/>
      <c r="AW71" s="47"/>
      <c r="AX71" s="47"/>
      <c r="AY71" s="54"/>
      <c r="AZ71" s="55"/>
      <c r="BA71" s="55"/>
      <c r="BB71" s="55"/>
      <c r="BC71" s="55"/>
      <c r="BD71" s="57"/>
    </row>
    <row r="72" spans="1:56" x14ac:dyDescent="0.2">
      <c r="A72" s="10">
        <v>71</v>
      </c>
      <c r="B72" s="10" t="s">
        <v>70</v>
      </c>
      <c r="C72" s="10">
        <v>1430311</v>
      </c>
      <c r="D72" s="10">
        <v>1048309</v>
      </c>
      <c r="E72" s="17"/>
      <c r="F72" s="11"/>
      <c r="G72" s="11"/>
      <c r="H72" s="11"/>
      <c r="I72" s="11"/>
      <c r="J72" s="20"/>
      <c r="K72" s="12"/>
      <c r="L72" s="12"/>
      <c r="M72" s="12"/>
      <c r="N72" s="12"/>
      <c r="O72" s="21"/>
      <c r="P72" s="13"/>
      <c r="Q72" s="13"/>
      <c r="R72" s="13"/>
      <c r="S72" s="13"/>
      <c r="T72" s="24"/>
      <c r="U72" s="14"/>
      <c r="V72" s="14"/>
      <c r="W72" s="14"/>
      <c r="X72" s="14"/>
      <c r="Y72" s="25"/>
      <c r="Z72" s="15"/>
      <c r="AA72" s="15"/>
      <c r="AB72" s="15"/>
      <c r="AC72" s="15"/>
      <c r="AD72" s="17">
        <v>43252</v>
      </c>
      <c r="AE72" s="11"/>
      <c r="AF72" s="11">
        <v>3.36</v>
      </c>
      <c r="AG72" s="11"/>
      <c r="AH72" s="11">
        <f t="shared" si="6"/>
        <v>3.36</v>
      </c>
      <c r="AI72" s="20"/>
      <c r="AJ72" s="12"/>
      <c r="AK72" s="12"/>
      <c r="AL72" s="12"/>
      <c r="AM72" s="12"/>
      <c r="AN72" s="21"/>
      <c r="AO72" s="13"/>
      <c r="AP72" s="13"/>
      <c r="AQ72" s="13"/>
      <c r="AR72" s="13"/>
      <c r="AS72" s="46"/>
      <c r="AT72" s="47"/>
      <c r="AU72" s="47"/>
      <c r="AV72" s="47"/>
      <c r="AW72" s="47"/>
      <c r="AX72" s="47"/>
      <c r="AY72" s="54"/>
      <c r="AZ72" s="55"/>
      <c r="BA72" s="55"/>
      <c r="BB72" s="55"/>
      <c r="BC72" s="55"/>
      <c r="BD72" s="57"/>
    </row>
    <row r="73" spans="1:56" x14ac:dyDescent="0.2">
      <c r="A73" s="10">
        <v>72</v>
      </c>
      <c r="B73" s="36" t="s">
        <v>71</v>
      </c>
      <c r="C73" s="36">
        <v>1430852</v>
      </c>
      <c r="D73" s="36">
        <v>1048239</v>
      </c>
      <c r="E73" s="17"/>
      <c r="F73" s="11"/>
      <c r="G73" s="11"/>
      <c r="H73" s="11"/>
      <c r="I73" s="11"/>
      <c r="J73" s="20"/>
      <c r="K73" s="12"/>
      <c r="L73" s="12"/>
      <c r="M73" s="12"/>
      <c r="N73" s="12"/>
      <c r="O73" s="21"/>
      <c r="P73" s="13"/>
      <c r="Q73" s="13"/>
      <c r="R73" s="13"/>
      <c r="S73" s="13"/>
      <c r="T73" s="24"/>
      <c r="U73" s="14"/>
      <c r="V73" s="14"/>
      <c r="W73" s="14"/>
      <c r="X73" s="14"/>
      <c r="Y73" s="25"/>
      <c r="Z73" s="15"/>
      <c r="AA73" s="15"/>
      <c r="AB73" s="15"/>
      <c r="AC73" s="15"/>
      <c r="AD73" s="17"/>
      <c r="AE73" s="11"/>
      <c r="AF73" s="11"/>
      <c r="AG73" s="11"/>
      <c r="AH73" s="11"/>
      <c r="AI73" s="20"/>
      <c r="AJ73" s="12"/>
      <c r="AK73" s="12"/>
      <c r="AL73" s="12"/>
      <c r="AM73" s="12"/>
      <c r="AN73" s="21"/>
      <c r="AO73" s="13"/>
      <c r="AP73" s="13"/>
      <c r="AQ73" s="13"/>
      <c r="AR73" s="13"/>
      <c r="AS73" s="46">
        <v>44888</v>
      </c>
      <c r="AT73" s="47"/>
      <c r="AU73" s="47"/>
      <c r="AV73" s="47"/>
      <c r="AW73" s="47"/>
      <c r="AX73" s="47"/>
      <c r="AY73" s="54"/>
      <c r="AZ73" s="55"/>
      <c r="BA73" s="55"/>
      <c r="BB73" s="55"/>
      <c r="BC73" s="55"/>
      <c r="BD73" s="57"/>
    </row>
    <row r="74" spans="1:56" x14ac:dyDescent="0.2">
      <c r="A74" s="10">
        <v>73</v>
      </c>
      <c r="B74" s="10" t="s">
        <v>72</v>
      </c>
      <c r="C74" s="10">
        <v>1449486</v>
      </c>
      <c r="D74" s="10">
        <v>1037394</v>
      </c>
      <c r="E74" s="17"/>
      <c r="F74" s="11"/>
      <c r="G74" s="11"/>
      <c r="H74" s="11"/>
      <c r="I74" s="11"/>
      <c r="J74" s="20"/>
      <c r="K74" s="12"/>
      <c r="L74" s="12"/>
      <c r="M74" s="12"/>
      <c r="N74" s="12"/>
      <c r="O74" s="21"/>
      <c r="P74" s="13"/>
      <c r="Q74" s="13"/>
      <c r="R74" s="13"/>
      <c r="S74" s="13"/>
      <c r="T74" s="24"/>
      <c r="U74" s="14"/>
      <c r="V74" s="14"/>
      <c r="W74" s="14"/>
      <c r="X74" s="14"/>
      <c r="Y74" s="25"/>
      <c r="Z74" s="15"/>
      <c r="AA74" s="15"/>
      <c r="AB74" s="15"/>
      <c r="AC74" s="15"/>
      <c r="AD74" s="17">
        <v>43252</v>
      </c>
      <c r="AE74" s="11"/>
      <c r="AF74" s="11">
        <v>3.915</v>
      </c>
      <c r="AG74" s="11"/>
      <c r="AH74" s="11">
        <f t="shared" si="6"/>
        <v>3.915</v>
      </c>
      <c r="AI74" s="20"/>
      <c r="AJ74" s="12"/>
      <c r="AK74" s="12"/>
      <c r="AL74" s="12"/>
      <c r="AM74" s="12"/>
      <c r="AN74" s="21">
        <v>44141</v>
      </c>
      <c r="AO74" s="32"/>
      <c r="AP74" s="33">
        <v>2.94</v>
      </c>
      <c r="AQ74" s="13"/>
      <c r="AR74" s="33">
        <v>2.94</v>
      </c>
      <c r="AS74" s="46">
        <v>44888</v>
      </c>
      <c r="AT74" s="47"/>
      <c r="AU74" s="47"/>
      <c r="AV74" s="47"/>
      <c r="AW74" s="47"/>
      <c r="AX74" s="47"/>
      <c r="AY74" s="54"/>
      <c r="AZ74" s="55"/>
      <c r="BA74" s="55"/>
      <c r="BB74" s="55"/>
      <c r="BC74" s="55"/>
      <c r="BD74" s="57"/>
    </row>
    <row r="75" spans="1:56" x14ac:dyDescent="0.2">
      <c r="A75" s="10">
        <v>74</v>
      </c>
      <c r="B75" s="10" t="s">
        <v>73</v>
      </c>
      <c r="C75" s="10">
        <v>1451118</v>
      </c>
      <c r="D75" s="10">
        <v>1046384</v>
      </c>
      <c r="E75" s="17"/>
      <c r="F75" s="11"/>
      <c r="G75" s="11"/>
      <c r="H75" s="11"/>
      <c r="I75" s="11"/>
      <c r="J75" s="20"/>
      <c r="K75" s="12"/>
      <c r="L75" s="12"/>
      <c r="M75" s="12"/>
      <c r="N75" s="12"/>
      <c r="O75" s="21"/>
      <c r="P75" s="13"/>
      <c r="Q75" s="13"/>
      <c r="R75" s="13"/>
      <c r="S75" s="13"/>
      <c r="T75" s="24"/>
      <c r="U75" s="14"/>
      <c r="V75" s="14"/>
      <c r="W75" s="14"/>
      <c r="X75" s="14"/>
      <c r="Y75" s="25"/>
      <c r="Z75" s="15"/>
      <c r="AA75" s="15"/>
      <c r="AB75" s="15"/>
      <c r="AC75" s="15"/>
      <c r="AD75" s="17">
        <v>43252</v>
      </c>
      <c r="AE75" s="11"/>
      <c r="AF75" s="11">
        <v>6.07</v>
      </c>
      <c r="AG75" s="11"/>
      <c r="AH75" s="11">
        <f t="shared" si="6"/>
        <v>6.07</v>
      </c>
      <c r="AI75" s="20"/>
      <c r="AJ75" s="12"/>
      <c r="AK75" s="12"/>
      <c r="AL75" s="12"/>
      <c r="AM75" s="12"/>
      <c r="AN75" s="21"/>
      <c r="AO75" s="13"/>
      <c r="AP75" s="13"/>
      <c r="AQ75" s="13"/>
      <c r="AR75" s="13"/>
      <c r="AS75" s="46">
        <v>44888</v>
      </c>
      <c r="AT75" s="47"/>
      <c r="AU75" s="47"/>
      <c r="AV75" s="47"/>
      <c r="AW75" s="47"/>
      <c r="AX75" s="47"/>
      <c r="AY75" s="54"/>
      <c r="AZ75" s="55"/>
      <c r="BA75" s="55"/>
      <c r="BB75" s="55"/>
      <c r="BC75" s="55"/>
      <c r="BD75" s="57"/>
    </row>
    <row r="76" spans="1:56" x14ac:dyDescent="0.2">
      <c r="A76" s="10">
        <v>75</v>
      </c>
      <c r="B76" s="10" t="s">
        <v>77</v>
      </c>
      <c r="C76" s="10">
        <v>1372057</v>
      </c>
      <c r="D76" s="10">
        <v>1064518</v>
      </c>
      <c r="E76" s="17"/>
      <c r="F76" s="11"/>
      <c r="G76" s="11"/>
      <c r="H76" s="11"/>
      <c r="I76" s="11"/>
      <c r="J76" s="20"/>
      <c r="K76" s="12"/>
      <c r="L76" s="12"/>
      <c r="M76" s="12"/>
      <c r="N76" s="12"/>
      <c r="O76" s="21"/>
      <c r="P76" s="13"/>
      <c r="Q76" s="13"/>
      <c r="R76" s="13"/>
      <c r="S76" s="13"/>
      <c r="T76" s="24"/>
      <c r="U76" s="14"/>
      <c r="V76" s="14"/>
      <c r="W76" s="14"/>
      <c r="X76" s="14"/>
      <c r="Y76" s="25"/>
      <c r="Z76" s="15"/>
      <c r="AA76" s="15"/>
      <c r="AB76" s="15"/>
      <c r="AC76" s="15"/>
      <c r="AD76" s="17"/>
      <c r="AE76" s="11"/>
      <c r="AF76" s="11"/>
      <c r="AG76" s="11"/>
      <c r="AH76" s="11"/>
      <c r="AI76" s="20">
        <v>43741</v>
      </c>
      <c r="AJ76" s="12"/>
      <c r="AK76" s="12">
        <v>8</v>
      </c>
      <c r="AL76" s="12">
        <v>1.6020000000000001</v>
      </c>
      <c r="AM76" s="12">
        <f>AK76-AL76</f>
        <v>6.3979999999999997</v>
      </c>
      <c r="AN76" s="21"/>
      <c r="AO76" s="13"/>
      <c r="AP76" s="13"/>
      <c r="AQ76" s="13"/>
      <c r="AR76" s="13"/>
      <c r="AS76" s="46">
        <v>44889</v>
      </c>
      <c r="AT76" s="47"/>
      <c r="AU76" s="47"/>
      <c r="AV76" s="47"/>
      <c r="AW76" s="47"/>
      <c r="AX76" s="47"/>
      <c r="AY76" s="54"/>
      <c r="AZ76" s="55"/>
      <c r="BA76" s="55"/>
      <c r="BB76" s="55"/>
      <c r="BC76" s="55"/>
      <c r="BD76" s="57"/>
    </row>
    <row r="77" spans="1:56" x14ac:dyDescent="0.2">
      <c r="A77" s="10">
        <v>76</v>
      </c>
      <c r="B77" s="10" t="s">
        <v>78</v>
      </c>
      <c r="C77" s="10">
        <v>1357657</v>
      </c>
      <c r="D77" s="10">
        <v>1052822</v>
      </c>
      <c r="E77" s="17"/>
      <c r="F77" s="11"/>
      <c r="G77" s="11"/>
      <c r="H77" s="11"/>
      <c r="I77" s="11"/>
      <c r="J77" s="20"/>
      <c r="K77" s="12"/>
      <c r="L77" s="12"/>
      <c r="M77" s="12"/>
      <c r="N77" s="12"/>
      <c r="O77" s="21"/>
      <c r="P77" s="13"/>
      <c r="Q77" s="13"/>
      <c r="R77" s="13"/>
      <c r="S77" s="13"/>
      <c r="T77" s="24"/>
      <c r="U77" s="14"/>
      <c r="V77" s="14"/>
      <c r="W77" s="14"/>
      <c r="X77" s="14"/>
      <c r="Y77" s="25"/>
      <c r="Z77" s="15"/>
      <c r="AA77" s="15"/>
      <c r="AB77" s="15"/>
      <c r="AC77" s="15"/>
      <c r="AD77" s="17"/>
      <c r="AE77" s="11"/>
      <c r="AF77" s="11"/>
      <c r="AG77" s="11"/>
      <c r="AH77" s="11"/>
      <c r="AI77" s="20">
        <v>43741</v>
      </c>
      <c r="AJ77" s="12"/>
      <c r="AK77" s="12">
        <v>2.98</v>
      </c>
      <c r="AL77" s="12">
        <v>0.95699999999999996</v>
      </c>
      <c r="AM77" s="12">
        <f>AK77-AL77</f>
        <v>2.0230000000000001</v>
      </c>
      <c r="AN77" s="21"/>
      <c r="AO77" s="13"/>
      <c r="AP77" s="13"/>
      <c r="AQ77" s="13"/>
      <c r="AR77" s="13"/>
      <c r="AS77" s="46"/>
      <c r="AT77" s="47"/>
      <c r="AU77" s="47"/>
      <c r="AV77" s="47"/>
      <c r="AW77" s="47"/>
      <c r="AX77" s="47"/>
      <c r="AY77" s="54"/>
      <c r="AZ77" s="55"/>
      <c r="BA77" s="55"/>
      <c r="BB77" s="55"/>
      <c r="BC77" s="55"/>
      <c r="BD77" s="57"/>
    </row>
    <row r="78" spans="1:56" x14ac:dyDescent="0.2">
      <c r="A78" s="10">
        <v>77</v>
      </c>
      <c r="B78" s="36" t="s">
        <v>92</v>
      </c>
      <c r="C78" s="36">
        <v>1398846</v>
      </c>
      <c r="D78" s="36">
        <v>1049562</v>
      </c>
      <c r="E78" s="17"/>
      <c r="F78" s="11"/>
      <c r="G78" s="11"/>
      <c r="H78" s="11"/>
      <c r="I78" s="11"/>
      <c r="J78" s="20"/>
      <c r="K78" s="12"/>
      <c r="L78" s="12"/>
      <c r="M78" s="12"/>
      <c r="N78" s="12"/>
      <c r="O78" s="21"/>
      <c r="P78" s="13"/>
      <c r="Q78" s="13"/>
      <c r="R78" s="13"/>
      <c r="S78" s="13"/>
      <c r="T78" s="24"/>
      <c r="U78" s="14"/>
      <c r="V78" s="14"/>
      <c r="W78" s="14"/>
      <c r="X78" s="14"/>
      <c r="Y78" s="25"/>
      <c r="Z78" s="15"/>
      <c r="AA78" s="15"/>
      <c r="AB78" s="15"/>
      <c r="AC78" s="15"/>
      <c r="AD78" s="17"/>
      <c r="AE78" s="11"/>
      <c r="AF78" s="11"/>
      <c r="AG78" s="11"/>
      <c r="AH78" s="11"/>
      <c r="AI78" s="20"/>
      <c r="AJ78" s="12"/>
      <c r="AK78" s="12"/>
      <c r="AL78" s="12"/>
      <c r="AM78" s="12"/>
      <c r="AN78" s="21"/>
      <c r="AO78" s="13"/>
      <c r="AP78" s="13"/>
      <c r="AQ78" s="13"/>
      <c r="AR78" s="13"/>
      <c r="AS78" s="46">
        <v>44889</v>
      </c>
      <c r="AT78" s="47"/>
      <c r="AU78" s="47"/>
      <c r="AV78" s="47"/>
      <c r="AW78" s="47"/>
      <c r="AX78" s="47"/>
      <c r="AY78" s="54"/>
      <c r="AZ78" s="55"/>
      <c r="BA78" s="55"/>
      <c r="BB78" s="55"/>
      <c r="BC78" s="55"/>
      <c r="BD78" s="57"/>
    </row>
    <row r="79" spans="1:56" ht="15" x14ac:dyDescent="0.25">
      <c r="A79" s="10">
        <v>78</v>
      </c>
      <c r="B79" s="10" t="s">
        <v>113</v>
      </c>
      <c r="C79" s="37">
        <v>1537763</v>
      </c>
      <c r="D79" s="37">
        <v>1057228</v>
      </c>
      <c r="E79" s="17"/>
      <c r="F79" s="11"/>
      <c r="G79" s="11"/>
      <c r="H79" s="11"/>
      <c r="I79" s="11"/>
      <c r="J79" s="20"/>
      <c r="K79" s="12"/>
      <c r="L79" s="12"/>
      <c r="M79" s="12"/>
      <c r="N79" s="12"/>
      <c r="O79" s="21"/>
      <c r="P79" s="13"/>
      <c r="Q79" s="13"/>
      <c r="R79" s="13"/>
      <c r="S79" s="13"/>
      <c r="T79" s="24"/>
      <c r="U79" s="14"/>
      <c r="V79" s="14"/>
      <c r="W79" s="14"/>
      <c r="X79" s="14"/>
      <c r="Y79" s="25"/>
      <c r="Z79" s="15"/>
      <c r="AA79" s="15"/>
      <c r="AB79" s="15"/>
      <c r="AC79" s="15"/>
      <c r="AD79" s="17"/>
      <c r="AE79" s="11"/>
      <c r="AF79" s="11"/>
      <c r="AG79" s="11"/>
      <c r="AH79" s="11"/>
      <c r="AI79" s="20"/>
      <c r="AJ79" s="12"/>
      <c r="AK79" s="12"/>
      <c r="AL79" s="12"/>
      <c r="AM79" s="12"/>
      <c r="AN79" s="21">
        <v>44086</v>
      </c>
      <c r="AO79" s="13"/>
      <c r="AP79" s="33">
        <v>9.25</v>
      </c>
      <c r="AQ79" s="13"/>
      <c r="AR79" s="33">
        <v>9.25</v>
      </c>
      <c r="AS79" s="46"/>
      <c r="AT79" s="47"/>
      <c r="AU79" s="47"/>
      <c r="AV79" s="47"/>
      <c r="AW79" s="47"/>
      <c r="AX79" s="47"/>
      <c r="AY79" s="54">
        <v>45154</v>
      </c>
      <c r="AZ79" s="56">
        <v>0.52708333333333335</v>
      </c>
      <c r="BA79" s="55"/>
      <c r="BB79" s="55"/>
      <c r="BC79" s="55"/>
      <c r="BD79" s="57">
        <v>8.0969999999999995</v>
      </c>
    </row>
    <row r="80" spans="1:56" ht="15" x14ac:dyDescent="0.25">
      <c r="A80" s="10">
        <v>79</v>
      </c>
      <c r="B80" s="10" t="s">
        <v>123</v>
      </c>
      <c r="C80" s="37">
        <v>1623688</v>
      </c>
      <c r="D80" s="37">
        <v>1078350</v>
      </c>
      <c r="E80" s="17"/>
      <c r="F80" s="11"/>
      <c r="G80" s="11"/>
      <c r="H80" s="11"/>
      <c r="I80" s="11"/>
      <c r="J80" s="20"/>
      <c r="K80" s="12"/>
      <c r="L80" s="12"/>
      <c r="M80" s="12"/>
      <c r="N80" s="12"/>
      <c r="O80" s="21"/>
      <c r="P80" s="13"/>
      <c r="Q80" s="13"/>
      <c r="R80" s="13"/>
      <c r="S80" s="13"/>
      <c r="T80" s="24"/>
      <c r="U80" s="14"/>
      <c r="V80" s="14"/>
      <c r="W80" s="14"/>
      <c r="X80" s="14"/>
      <c r="Y80" s="25"/>
      <c r="Z80" s="15"/>
      <c r="AA80" s="15"/>
      <c r="AB80" s="15"/>
      <c r="AC80" s="15"/>
      <c r="AD80" s="17"/>
      <c r="AE80" s="11"/>
      <c r="AF80" s="11"/>
      <c r="AG80" s="11"/>
      <c r="AH80" s="11"/>
      <c r="AI80" s="20"/>
      <c r="AJ80" s="12"/>
      <c r="AK80" s="12"/>
      <c r="AL80" s="12"/>
      <c r="AM80" s="12"/>
      <c r="AN80" s="21">
        <v>44088</v>
      </c>
      <c r="AO80" s="32"/>
      <c r="AP80" s="33">
        <v>7.2720000000000002</v>
      </c>
      <c r="AQ80" s="13"/>
      <c r="AR80" s="33">
        <v>7.2720000000000002</v>
      </c>
      <c r="AS80" s="46"/>
      <c r="AT80" s="47"/>
      <c r="AU80" s="47"/>
      <c r="AV80" s="47"/>
      <c r="AW80" s="47"/>
      <c r="AX80" s="47"/>
      <c r="AY80" s="54"/>
      <c r="AZ80" s="55"/>
      <c r="BA80" s="55"/>
      <c r="BB80" s="55"/>
      <c r="BC80" s="55"/>
      <c r="BD80" s="57"/>
    </row>
    <row r="81" spans="1:56" ht="15" x14ac:dyDescent="0.25">
      <c r="A81" s="10">
        <v>80</v>
      </c>
      <c r="B81" s="10" t="s">
        <v>126</v>
      </c>
      <c r="C81" s="37">
        <v>1636760</v>
      </c>
      <c r="D81" s="37">
        <v>1076441</v>
      </c>
      <c r="E81" s="17"/>
      <c r="F81" s="11"/>
      <c r="G81" s="11"/>
      <c r="H81" s="11"/>
      <c r="I81" s="11"/>
      <c r="J81" s="20"/>
      <c r="K81" s="12"/>
      <c r="L81" s="12"/>
      <c r="M81" s="12"/>
      <c r="N81" s="12"/>
      <c r="O81" s="21"/>
      <c r="P81" s="13"/>
      <c r="Q81" s="13"/>
      <c r="R81" s="13"/>
      <c r="S81" s="13"/>
      <c r="T81" s="24"/>
      <c r="U81" s="14"/>
      <c r="V81" s="14"/>
      <c r="W81" s="14"/>
      <c r="X81" s="14"/>
      <c r="Y81" s="25"/>
      <c r="Z81" s="15"/>
      <c r="AA81" s="15"/>
      <c r="AB81" s="15"/>
      <c r="AC81" s="15"/>
      <c r="AD81" s="17"/>
      <c r="AE81" s="11"/>
      <c r="AF81" s="11"/>
      <c r="AG81" s="11"/>
      <c r="AH81" s="11"/>
      <c r="AI81" s="20"/>
      <c r="AJ81" s="12"/>
      <c r="AK81" s="12"/>
      <c r="AL81" s="12"/>
      <c r="AM81" s="12"/>
      <c r="AN81" s="21">
        <v>44088</v>
      </c>
      <c r="AO81" s="32"/>
      <c r="AP81" s="33">
        <v>9.1859999999999999</v>
      </c>
      <c r="AQ81" s="13"/>
      <c r="AR81" s="33">
        <v>9.1859999999999999</v>
      </c>
      <c r="AS81" s="46"/>
      <c r="AT81" s="47"/>
      <c r="AU81" s="47"/>
      <c r="AV81" s="47"/>
      <c r="AW81" s="47"/>
      <c r="AX81" s="47"/>
      <c r="AY81" s="54"/>
      <c r="AZ81" s="55"/>
      <c r="BA81" s="55"/>
      <c r="BB81" s="55"/>
      <c r="BC81" s="55"/>
      <c r="BD81" s="57"/>
    </row>
    <row r="82" spans="1:56" ht="15" x14ac:dyDescent="0.25">
      <c r="A82" s="10">
        <v>81</v>
      </c>
      <c r="B82" s="10" t="s">
        <v>114</v>
      </c>
      <c r="C82" s="37">
        <v>1414213</v>
      </c>
      <c r="D82" s="37">
        <v>1039333</v>
      </c>
      <c r="E82" s="17"/>
      <c r="F82" s="11"/>
      <c r="G82" s="11"/>
      <c r="H82" s="11"/>
      <c r="I82" s="11"/>
      <c r="J82" s="20"/>
      <c r="K82" s="12"/>
      <c r="L82" s="12"/>
      <c r="M82" s="12"/>
      <c r="N82" s="12"/>
      <c r="O82" s="21"/>
      <c r="P82" s="13"/>
      <c r="Q82" s="13"/>
      <c r="R82" s="13"/>
      <c r="S82" s="13"/>
      <c r="T82" s="24"/>
      <c r="U82" s="14"/>
      <c r="V82" s="14"/>
      <c r="W82" s="14"/>
      <c r="X82" s="14"/>
      <c r="Y82" s="25"/>
      <c r="Z82" s="15"/>
      <c r="AA82" s="15"/>
      <c r="AB82" s="15"/>
      <c r="AC82" s="15"/>
      <c r="AD82" s="17"/>
      <c r="AE82" s="11"/>
      <c r="AF82" s="11"/>
      <c r="AG82" s="11"/>
      <c r="AH82" s="11"/>
      <c r="AI82" s="20"/>
      <c r="AJ82" s="12"/>
      <c r="AK82" s="12"/>
      <c r="AL82" s="12"/>
      <c r="AM82" s="12"/>
      <c r="AN82" s="21"/>
      <c r="AO82" s="32"/>
      <c r="AP82" s="33"/>
      <c r="AQ82" s="13"/>
      <c r="AR82" s="33"/>
      <c r="AS82" s="46">
        <v>44888</v>
      </c>
      <c r="AT82" s="47"/>
      <c r="AU82" s="47"/>
      <c r="AV82" s="47"/>
      <c r="AW82" s="47"/>
      <c r="AX82" s="47"/>
      <c r="AY82" s="54"/>
      <c r="AZ82" s="55"/>
      <c r="BA82" s="55"/>
      <c r="BB82" s="55"/>
      <c r="BC82" s="55"/>
      <c r="BD82" s="57"/>
    </row>
    <row r="83" spans="1:56" ht="15" x14ac:dyDescent="0.25">
      <c r="A83" s="10">
        <v>82</v>
      </c>
      <c r="B83" s="10" t="s">
        <v>115</v>
      </c>
      <c r="C83" s="37">
        <v>1413664</v>
      </c>
      <c r="D83" s="37">
        <v>1040248</v>
      </c>
      <c r="E83" s="17"/>
      <c r="F83" s="11"/>
      <c r="G83" s="11"/>
      <c r="H83" s="11"/>
      <c r="I83" s="11"/>
      <c r="J83" s="20"/>
      <c r="K83" s="12"/>
      <c r="L83" s="12"/>
      <c r="M83" s="12"/>
      <c r="N83" s="12"/>
      <c r="O83" s="21"/>
      <c r="P83" s="13"/>
      <c r="Q83" s="13"/>
      <c r="R83" s="13"/>
      <c r="S83" s="13"/>
      <c r="T83" s="24"/>
      <c r="U83" s="14"/>
      <c r="V83" s="14"/>
      <c r="W83" s="14"/>
      <c r="X83" s="14"/>
      <c r="Y83" s="25"/>
      <c r="Z83" s="15"/>
      <c r="AA83" s="15"/>
      <c r="AB83" s="15"/>
      <c r="AC83" s="15"/>
      <c r="AD83" s="17"/>
      <c r="AE83" s="11"/>
      <c r="AF83" s="11"/>
      <c r="AG83" s="11"/>
      <c r="AH83" s="11"/>
      <c r="AI83" s="20"/>
      <c r="AJ83" s="12"/>
      <c r="AK83" s="12"/>
      <c r="AL83" s="12"/>
      <c r="AM83" s="12"/>
      <c r="AN83" s="21">
        <v>44142</v>
      </c>
      <c r="AO83" s="32"/>
      <c r="AP83" s="33">
        <v>18.885000000000002</v>
      </c>
      <c r="AQ83" s="13"/>
      <c r="AR83" s="33">
        <v>18.885000000000002</v>
      </c>
      <c r="AS83" s="46">
        <v>44888</v>
      </c>
      <c r="AT83" s="47"/>
      <c r="AU83" s="47">
        <v>4.2759999999999998</v>
      </c>
      <c r="AV83" s="47">
        <f>AU83-$AU$86</f>
        <v>2.246</v>
      </c>
      <c r="AW83" s="47"/>
      <c r="AX83" s="47">
        <f>AV83</f>
        <v>2.246</v>
      </c>
      <c r="AY83" s="54"/>
      <c r="AZ83" s="55"/>
      <c r="BA83" s="55"/>
      <c r="BB83" s="55"/>
      <c r="BC83" s="55"/>
      <c r="BD83" s="57"/>
    </row>
    <row r="84" spans="1:56" ht="15" x14ac:dyDescent="0.25">
      <c r="A84" s="10">
        <v>83</v>
      </c>
      <c r="B84" s="10" t="s">
        <v>116</v>
      </c>
      <c r="C84" s="37">
        <v>1400756</v>
      </c>
      <c r="D84" s="37">
        <v>1048390</v>
      </c>
      <c r="E84" s="17"/>
      <c r="F84" s="11"/>
      <c r="G84" s="11"/>
      <c r="H84" s="11"/>
      <c r="I84" s="11"/>
      <c r="J84" s="20"/>
      <c r="K84" s="12"/>
      <c r="L84" s="12"/>
      <c r="M84" s="12"/>
      <c r="N84" s="12"/>
      <c r="O84" s="21"/>
      <c r="P84" s="13"/>
      <c r="Q84" s="13"/>
      <c r="R84" s="13"/>
      <c r="S84" s="13"/>
      <c r="T84" s="24"/>
      <c r="U84" s="14"/>
      <c r="V84" s="14"/>
      <c r="W84" s="14"/>
      <c r="X84" s="14"/>
      <c r="Y84" s="25"/>
      <c r="Z84" s="15"/>
      <c r="AA84" s="15"/>
      <c r="AB84" s="15"/>
      <c r="AC84" s="15"/>
      <c r="AD84" s="17"/>
      <c r="AE84" s="11"/>
      <c r="AF84" s="11"/>
      <c r="AG84" s="11"/>
      <c r="AH84" s="11"/>
      <c r="AI84" s="20"/>
      <c r="AJ84" s="12"/>
      <c r="AK84" s="12"/>
      <c r="AL84" s="12"/>
      <c r="AM84" s="12"/>
      <c r="AN84" s="21">
        <v>44145</v>
      </c>
      <c r="AO84" s="32"/>
      <c r="AP84" s="33">
        <v>6.83</v>
      </c>
      <c r="AQ84" s="13"/>
      <c r="AR84" s="33">
        <v>6.83</v>
      </c>
      <c r="AS84" s="46"/>
      <c r="AT84" s="47"/>
      <c r="AU84" s="47"/>
      <c r="AV84" s="47"/>
      <c r="AW84" s="47"/>
      <c r="AX84" s="47"/>
      <c r="AY84" s="54"/>
      <c r="AZ84" s="55"/>
      <c r="BA84" s="55"/>
      <c r="BB84" s="55"/>
      <c r="BC84" s="55"/>
      <c r="BD84" s="57"/>
    </row>
    <row r="85" spans="1:56" ht="15" x14ac:dyDescent="0.25">
      <c r="A85" s="10">
        <v>84</v>
      </c>
      <c r="B85" s="10" t="s">
        <v>138</v>
      </c>
      <c r="C85" s="37">
        <v>1559167</v>
      </c>
      <c r="D85" s="37">
        <v>1056049</v>
      </c>
      <c r="E85" s="59"/>
      <c r="F85" s="10"/>
      <c r="G85" s="10"/>
      <c r="H85" s="10"/>
      <c r="I85" s="10"/>
      <c r="J85" s="59"/>
      <c r="K85" s="10"/>
      <c r="L85" s="10"/>
      <c r="M85" s="10"/>
      <c r="N85" s="10"/>
      <c r="O85" s="59"/>
      <c r="P85" s="10"/>
      <c r="Q85" s="10"/>
      <c r="R85" s="10"/>
      <c r="S85" s="10"/>
      <c r="T85" s="59"/>
      <c r="U85" s="10"/>
      <c r="V85" s="10"/>
      <c r="W85" s="10"/>
      <c r="X85" s="10"/>
      <c r="Y85" s="59"/>
      <c r="Z85" s="10"/>
      <c r="AA85" s="10"/>
      <c r="AB85" s="10"/>
      <c r="AC85" s="10"/>
      <c r="AD85" s="59"/>
      <c r="AE85" s="10"/>
      <c r="AF85" s="10"/>
      <c r="AG85" s="10"/>
      <c r="AH85" s="10"/>
      <c r="AI85" s="59"/>
      <c r="AJ85" s="10"/>
      <c r="AK85" s="10"/>
      <c r="AL85" s="10"/>
      <c r="AM85" s="10"/>
      <c r="AN85" s="59"/>
      <c r="AO85" s="10"/>
      <c r="AP85" s="10"/>
      <c r="AQ85" s="10"/>
      <c r="AR85" s="10"/>
      <c r="AS85" s="60"/>
      <c r="AT85" s="10"/>
      <c r="AU85" s="10"/>
      <c r="AV85" s="10"/>
      <c r="AW85" s="10"/>
      <c r="AX85" s="10"/>
      <c r="AY85" s="54">
        <v>45153</v>
      </c>
      <c r="AZ85" s="56">
        <v>0.58888888888888891</v>
      </c>
      <c r="BA85" s="55"/>
      <c r="BB85" s="55"/>
      <c r="BC85" s="55"/>
      <c r="BD85" s="57">
        <v>6.43</v>
      </c>
    </row>
    <row r="86" spans="1:56" x14ac:dyDescent="0.2">
      <c r="AU86" s="52">
        <v>2.0299999999999998</v>
      </c>
      <c r="BA86" s="52">
        <v>2.0299999999999998</v>
      </c>
    </row>
    <row r="87" spans="1:56" x14ac:dyDescent="0.2">
      <c r="AU87" s="52" t="s">
        <v>135</v>
      </c>
      <c r="BA87" s="52" t="s">
        <v>135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J79"/>
  <sheetViews>
    <sheetView topLeftCell="C13" zoomScale="55" zoomScaleNormal="55" workbookViewId="0">
      <selection activeCell="AE46" sqref="AE46"/>
    </sheetView>
  </sheetViews>
  <sheetFormatPr baseColWidth="10" defaultColWidth="11.5703125" defaultRowHeight="12.75" x14ac:dyDescent="0.2"/>
  <cols>
    <col min="1" max="1" width="9.28515625" style="1" bestFit="1" customWidth="1"/>
    <col min="2" max="2" width="55.28515625" style="1" bestFit="1" customWidth="1"/>
    <col min="3" max="4" width="8.42578125" style="1" bestFit="1" customWidth="1"/>
    <col min="5" max="5" width="9.7109375" style="1" bestFit="1" customWidth="1"/>
    <col min="6" max="6" width="5.5703125" style="1" bestFit="1" customWidth="1"/>
    <col min="7" max="7" width="6.7109375" style="1" bestFit="1" customWidth="1"/>
    <col min="8" max="8" width="5.7109375" style="1" bestFit="1" customWidth="1"/>
    <col min="9" max="9" width="22.85546875" style="1" bestFit="1" customWidth="1"/>
    <col min="10" max="10" width="10.5703125" style="1" bestFit="1" customWidth="1"/>
    <col min="11" max="11" width="8.140625" style="1" bestFit="1" customWidth="1"/>
    <col min="12" max="12" width="6.7109375" style="1" bestFit="1" customWidth="1"/>
    <col min="13" max="13" width="5.7109375" style="1" bestFit="1" customWidth="1"/>
    <col min="14" max="14" width="22.140625" style="1" bestFit="1" customWidth="1"/>
    <col min="15" max="15" width="13.85546875" style="2" bestFit="1" customWidth="1"/>
    <col min="16" max="16" width="5.5703125" style="1" bestFit="1" customWidth="1"/>
    <col min="17" max="17" width="15.7109375" style="1" bestFit="1" customWidth="1"/>
    <col min="18" max="18" width="4.7109375" style="1" bestFit="1" customWidth="1"/>
    <col min="19" max="19" width="23.140625" style="1" bestFit="1" customWidth="1"/>
    <col min="20" max="20" width="13.85546875" style="2" bestFit="1" customWidth="1"/>
    <col min="21" max="21" width="5.5703125" style="1" bestFit="1" customWidth="1"/>
    <col min="22" max="22" width="15.7109375" style="1" bestFit="1" customWidth="1"/>
    <col min="23" max="23" width="5.28515625" style="1" bestFit="1" customWidth="1"/>
    <col min="24" max="24" width="22.5703125" style="1" bestFit="1" customWidth="1"/>
    <col min="25" max="25" width="11.5703125" style="3"/>
    <col min="26" max="30" width="11.5703125" style="1"/>
    <col min="31" max="31" width="11.5703125" style="3"/>
    <col min="32" max="16384" width="11.5703125" style="1"/>
  </cols>
  <sheetData>
    <row r="1" spans="1:36" ht="25.5" x14ac:dyDescent="0.2">
      <c r="A1" s="61" t="s">
        <v>94</v>
      </c>
      <c r="B1" s="62" t="s">
        <v>0</v>
      </c>
      <c r="C1" s="63" t="s">
        <v>1</v>
      </c>
      <c r="D1" s="63" t="s">
        <v>2</v>
      </c>
      <c r="E1" s="99" t="s">
        <v>43</v>
      </c>
      <c r="F1" s="100" t="s">
        <v>32</v>
      </c>
      <c r="G1" s="101" t="s">
        <v>62</v>
      </c>
      <c r="H1" s="101" t="s">
        <v>45</v>
      </c>
      <c r="I1" s="101" t="s">
        <v>95</v>
      </c>
      <c r="J1" s="87" t="s">
        <v>43</v>
      </c>
      <c r="K1" s="87" t="s">
        <v>32</v>
      </c>
      <c r="L1" s="87" t="s">
        <v>62</v>
      </c>
      <c r="M1" s="87" t="s">
        <v>45</v>
      </c>
      <c r="N1" s="87" t="s">
        <v>96</v>
      </c>
      <c r="O1" s="82" t="s">
        <v>74</v>
      </c>
      <c r="P1" s="82" t="s">
        <v>32</v>
      </c>
      <c r="Q1" s="82" t="s">
        <v>75</v>
      </c>
      <c r="R1" s="82" t="s">
        <v>33</v>
      </c>
      <c r="S1" s="82" t="s">
        <v>97</v>
      </c>
      <c r="T1" s="77" t="s">
        <v>74</v>
      </c>
      <c r="U1" s="77" t="s">
        <v>32</v>
      </c>
      <c r="V1" s="77" t="s">
        <v>75</v>
      </c>
      <c r="W1" s="77" t="s">
        <v>33</v>
      </c>
      <c r="X1" s="77" t="s">
        <v>98</v>
      </c>
      <c r="Y1" s="73" t="s">
        <v>74</v>
      </c>
      <c r="Z1" s="74" t="s">
        <v>32</v>
      </c>
      <c r="AA1" s="74"/>
      <c r="AB1" s="74" t="s">
        <v>75</v>
      </c>
      <c r="AC1" s="74" t="s">
        <v>33</v>
      </c>
      <c r="AD1" s="74" t="s">
        <v>134</v>
      </c>
      <c r="AE1" s="68" t="s">
        <v>74</v>
      </c>
      <c r="AF1" s="69" t="s">
        <v>32</v>
      </c>
      <c r="AG1" s="69"/>
      <c r="AH1" s="69" t="s">
        <v>75</v>
      </c>
      <c r="AI1" s="69" t="s">
        <v>33</v>
      </c>
      <c r="AJ1" s="69" t="s">
        <v>140</v>
      </c>
    </row>
    <row r="2" spans="1:36" x14ac:dyDescent="0.2">
      <c r="A2" s="61">
        <v>1</v>
      </c>
      <c r="B2" s="64" t="s">
        <v>3</v>
      </c>
      <c r="C2" s="65">
        <v>1605263</v>
      </c>
      <c r="D2" s="65">
        <v>999838</v>
      </c>
      <c r="E2" s="102">
        <v>42327</v>
      </c>
      <c r="F2" s="103">
        <v>0.3840277777777778</v>
      </c>
      <c r="G2" s="104">
        <v>8.58</v>
      </c>
      <c r="H2" s="104">
        <v>0.48499999999999999</v>
      </c>
      <c r="I2" s="104"/>
      <c r="J2" s="88"/>
      <c r="K2" s="88"/>
      <c r="L2" s="88"/>
      <c r="M2" s="88"/>
      <c r="N2" s="88"/>
      <c r="O2" s="83"/>
      <c r="P2" s="84"/>
      <c r="Q2" s="84"/>
      <c r="R2" s="84"/>
      <c r="S2" s="84"/>
      <c r="T2" s="78"/>
      <c r="U2" s="79"/>
      <c r="V2" s="79"/>
      <c r="W2" s="79"/>
      <c r="X2" s="79"/>
      <c r="Y2" s="75"/>
      <c r="Z2" s="76"/>
      <c r="AA2" s="76"/>
      <c r="AB2" s="76"/>
      <c r="AC2" s="76"/>
      <c r="AD2" s="76"/>
      <c r="AE2" s="70"/>
      <c r="AF2" s="71"/>
      <c r="AG2" s="71"/>
      <c r="AH2" s="71"/>
      <c r="AI2" s="71"/>
      <c r="AJ2" s="71"/>
    </row>
    <row r="3" spans="1:36" x14ac:dyDescent="0.2">
      <c r="A3" s="61">
        <v>2</v>
      </c>
      <c r="B3" s="64" t="s">
        <v>3</v>
      </c>
      <c r="C3" s="65">
        <v>1605263</v>
      </c>
      <c r="D3" s="65">
        <v>999838</v>
      </c>
      <c r="E3" s="102">
        <v>42327</v>
      </c>
      <c r="F3" s="103">
        <v>0.39583333333333331</v>
      </c>
      <c r="G3" s="104">
        <v>8.86</v>
      </c>
      <c r="H3" s="104">
        <v>0.48499999999999999</v>
      </c>
      <c r="I3" s="104"/>
      <c r="J3" s="88"/>
      <c r="K3" s="88"/>
      <c r="L3" s="88"/>
      <c r="M3" s="88"/>
      <c r="N3" s="88"/>
      <c r="O3" s="83"/>
      <c r="P3" s="84"/>
      <c r="Q3" s="84"/>
      <c r="R3" s="84"/>
      <c r="S3" s="84"/>
      <c r="T3" s="78"/>
      <c r="U3" s="79"/>
      <c r="V3" s="79"/>
      <c r="W3" s="79"/>
      <c r="X3" s="79"/>
      <c r="Y3" s="75"/>
      <c r="Z3" s="76"/>
      <c r="AA3" s="76"/>
      <c r="AB3" s="76"/>
      <c r="AC3" s="76"/>
      <c r="AD3" s="76"/>
      <c r="AE3" s="70"/>
      <c r="AF3" s="71"/>
      <c r="AG3" s="71"/>
      <c r="AH3" s="71"/>
      <c r="AI3" s="71"/>
      <c r="AJ3" s="71"/>
    </row>
    <row r="4" spans="1:36" x14ac:dyDescent="0.2">
      <c r="A4" s="61">
        <v>3</v>
      </c>
      <c r="B4" s="64" t="s">
        <v>4</v>
      </c>
      <c r="C4" s="65">
        <v>1605244</v>
      </c>
      <c r="D4" s="65">
        <v>1000465</v>
      </c>
      <c r="E4" s="102">
        <v>42328</v>
      </c>
      <c r="F4" s="103">
        <v>0.57291666666666663</v>
      </c>
      <c r="G4" s="104">
        <v>9.8800000000000008</v>
      </c>
      <c r="H4" s="104">
        <v>0.72499999999999998</v>
      </c>
      <c r="I4" s="104"/>
      <c r="J4" s="88"/>
      <c r="K4" s="88"/>
      <c r="L4" s="88"/>
      <c r="M4" s="88"/>
      <c r="N4" s="88"/>
      <c r="O4" s="83"/>
      <c r="P4" s="84"/>
      <c r="Q4" s="84"/>
      <c r="R4" s="84"/>
      <c r="S4" s="84"/>
      <c r="T4" s="78"/>
      <c r="U4" s="79"/>
      <c r="V4" s="79"/>
      <c r="W4" s="79"/>
      <c r="X4" s="79"/>
      <c r="Y4" s="75"/>
      <c r="Z4" s="76"/>
      <c r="AA4" s="76"/>
      <c r="AB4" s="76"/>
      <c r="AC4" s="76"/>
      <c r="AD4" s="76"/>
      <c r="AE4" s="70"/>
      <c r="AF4" s="71"/>
      <c r="AG4" s="71"/>
      <c r="AH4" s="71"/>
      <c r="AI4" s="71"/>
      <c r="AJ4" s="71"/>
    </row>
    <row r="5" spans="1:36" x14ac:dyDescent="0.2">
      <c r="A5" s="61">
        <v>4</v>
      </c>
      <c r="B5" s="64" t="s">
        <v>5</v>
      </c>
      <c r="C5" s="65">
        <v>1605099</v>
      </c>
      <c r="D5" s="65">
        <v>1001504</v>
      </c>
      <c r="E5" s="102">
        <v>42327</v>
      </c>
      <c r="F5" s="103">
        <v>0.4375</v>
      </c>
      <c r="G5" s="104">
        <v>6.81</v>
      </c>
      <c r="H5" s="104">
        <v>0.22500000000000001</v>
      </c>
      <c r="I5" s="104"/>
      <c r="J5" s="88"/>
      <c r="K5" s="88"/>
      <c r="L5" s="88"/>
      <c r="M5" s="88"/>
      <c r="N5" s="88"/>
      <c r="O5" s="83"/>
      <c r="P5" s="84"/>
      <c r="Q5" s="84"/>
      <c r="R5" s="84"/>
      <c r="S5" s="84"/>
      <c r="T5" s="78"/>
      <c r="U5" s="79"/>
      <c r="V5" s="79"/>
      <c r="W5" s="79"/>
      <c r="X5" s="79"/>
      <c r="Y5" s="75"/>
      <c r="Z5" s="76"/>
      <c r="AA5" s="76"/>
      <c r="AB5" s="76"/>
      <c r="AC5" s="76"/>
      <c r="AD5" s="76"/>
      <c r="AE5" s="70"/>
      <c r="AF5" s="71"/>
      <c r="AG5" s="71"/>
      <c r="AH5" s="71"/>
      <c r="AI5" s="71"/>
      <c r="AJ5" s="71"/>
    </row>
    <row r="6" spans="1:36" x14ac:dyDescent="0.2">
      <c r="A6" s="61">
        <v>5</v>
      </c>
      <c r="B6" s="64" t="s">
        <v>5</v>
      </c>
      <c r="C6" s="65">
        <v>1605099</v>
      </c>
      <c r="D6" s="65">
        <v>1001504</v>
      </c>
      <c r="E6" s="102">
        <v>42327</v>
      </c>
      <c r="F6" s="103">
        <v>0.44791666666666669</v>
      </c>
      <c r="G6" s="104">
        <v>7.15</v>
      </c>
      <c r="H6" s="104">
        <v>0.22500000000000001</v>
      </c>
      <c r="I6" s="104"/>
      <c r="J6" s="88"/>
      <c r="K6" s="88"/>
      <c r="L6" s="88"/>
      <c r="M6" s="88"/>
      <c r="N6" s="88"/>
      <c r="O6" s="83"/>
      <c r="P6" s="84"/>
      <c r="Q6" s="84"/>
      <c r="R6" s="84"/>
      <c r="S6" s="84"/>
      <c r="T6" s="78"/>
      <c r="U6" s="79"/>
      <c r="V6" s="79"/>
      <c r="W6" s="79"/>
      <c r="X6" s="79"/>
      <c r="Y6" s="75"/>
      <c r="Z6" s="76"/>
      <c r="AA6" s="76"/>
      <c r="AB6" s="76"/>
      <c r="AC6" s="76"/>
      <c r="AD6" s="76"/>
      <c r="AE6" s="70"/>
      <c r="AF6" s="71"/>
      <c r="AG6" s="71"/>
      <c r="AH6" s="71"/>
      <c r="AI6" s="71"/>
      <c r="AJ6" s="71"/>
    </row>
    <row r="7" spans="1:36" x14ac:dyDescent="0.2">
      <c r="A7" s="61">
        <v>6</v>
      </c>
      <c r="B7" s="64" t="s">
        <v>5</v>
      </c>
      <c r="C7" s="65">
        <v>1605099</v>
      </c>
      <c r="D7" s="65">
        <v>1001504</v>
      </c>
      <c r="E7" s="102">
        <v>42327</v>
      </c>
      <c r="F7" s="103">
        <v>0.45833333333333331</v>
      </c>
      <c r="G7" s="104">
        <v>7.32</v>
      </c>
      <c r="H7" s="104">
        <v>0.22500000000000001</v>
      </c>
      <c r="I7" s="104"/>
      <c r="J7" s="88"/>
      <c r="K7" s="88"/>
      <c r="L7" s="88"/>
      <c r="M7" s="88"/>
      <c r="N7" s="88"/>
      <c r="O7" s="83"/>
      <c r="P7" s="84"/>
      <c r="Q7" s="84"/>
      <c r="R7" s="84"/>
      <c r="S7" s="84"/>
      <c r="T7" s="78"/>
      <c r="U7" s="79"/>
      <c r="V7" s="79"/>
      <c r="W7" s="79"/>
      <c r="X7" s="79"/>
      <c r="Y7" s="75"/>
      <c r="Z7" s="76"/>
      <c r="AA7" s="76"/>
      <c r="AB7" s="76"/>
      <c r="AC7" s="76"/>
      <c r="AD7" s="76"/>
      <c r="AE7" s="70"/>
      <c r="AF7" s="71"/>
      <c r="AG7" s="71"/>
      <c r="AH7" s="71"/>
      <c r="AI7" s="71"/>
      <c r="AJ7" s="71"/>
    </row>
    <row r="8" spans="1:36" x14ac:dyDescent="0.2">
      <c r="A8" s="61">
        <v>7</v>
      </c>
      <c r="B8" s="64" t="s">
        <v>5</v>
      </c>
      <c r="C8" s="65">
        <v>1605099</v>
      </c>
      <c r="D8" s="65">
        <v>1001504</v>
      </c>
      <c r="E8" s="102">
        <v>42327</v>
      </c>
      <c r="F8" s="103">
        <v>0.46875</v>
      </c>
      <c r="G8" s="104">
        <v>7.46</v>
      </c>
      <c r="H8" s="104">
        <v>0.22500000000000001</v>
      </c>
      <c r="I8" s="104"/>
      <c r="J8" s="88"/>
      <c r="K8" s="88"/>
      <c r="L8" s="88"/>
      <c r="M8" s="88"/>
      <c r="N8" s="88"/>
      <c r="O8" s="83"/>
      <c r="P8" s="84"/>
      <c r="Q8" s="84"/>
      <c r="R8" s="84"/>
      <c r="S8" s="84"/>
      <c r="T8" s="78"/>
      <c r="U8" s="79"/>
      <c r="V8" s="79"/>
      <c r="W8" s="79"/>
      <c r="X8" s="79"/>
      <c r="Y8" s="75"/>
      <c r="Z8" s="76"/>
      <c r="AA8" s="76"/>
      <c r="AB8" s="76"/>
      <c r="AC8" s="76"/>
      <c r="AD8" s="76"/>
      <c r="AE8" s="70"/>
      <c r="AF8" s="71"/>
      <c r="AG8" s="71"/>
      <c r="AH8" s="71"/>
      <c r="AI8" s="71"/>
      <c r="AJ8" s="71"/>
    </row>
    <row r="9" spans="1:36" x14ac:dyDescent="0.2">
      <c r="A9" s="61">
        <v>8</v>
      </c>
      <c r="B9" s="64" t="s">
        <v>6</v>
      </c>
      <c r="C9" s="65">
        <v>1605190</v>
      </c>
      <c r="D9" s="65">
        <v>1002054</v>
      </c>
      <c r="E9" s="102">
        <v>42327</v>
      </c>
      <c r="F9" s="103">
        <v>0.49236111111111108</v>
      </c>
      <c r="G9" s="104">
        <v>9.8800000000000008</v>
      </c>
      <c r="H9" s="104">
        <v>0.45</v>
      </c>
      <c r="I9" s="104"/>
      <c r="J9" s="88"/>
      <c r="K9" s="88"/>
      <c r="L9" s="88"/>
      <c r="M9" s="88"/>
      <c r="N9" s="88"/>
      <c r="O9" s="83"/>
      <c r="P9" s="84"/>
      <c r="Q9" s="84"/>
      <c r="R9" s="84"/>
      <c r="S9" s="84"/>
      <c r="T9" s="78"/>
      <c r="U9" s="79"/>
      <c r="V9" s="79"/>
      <c r="W9" s="79"/>
      <c r="X9" s="79"/>
      <c r="Y9" s="75"/>
      <c r="Z9" s="76"/>
      <c r="AA9" s="76"/>
      <c r="AB9" s="76"/>
      <c r="AC9" s="76"/>
      <c r="AD9" s="76"/>
      <c r="AE9" s="70"/>
      <c r="AF9" s="71"/>
      <c r="AG9" s="71"/>
      <c r="AH9" s="71"/>
      <c r="AI9" s="71"/>
      <c r="AJ9" s="71"/>
    </row>
    <row r="10" spans="1:36" x14ac:dyDescent="0.2">
      <c r="A10" s="61">
        <v>9</v>
      </c>
      <c r="B10" s="64" t="s">
        <v>6</v>
      </c>
      <c r="C10" s="65">
        <v>1605190</v>
      </c>
      <c r="D10" s="65">
        <v>1002054</v>
      </c>
      <c r="E10" s="102">
        <v>42327</v>
      </c>
      <c r="F10" s="103">
        <v>0.50277777777777777</v>
      </c>
      <c r="G10" s="104">
        <v>10.435</v>
      </c>
      <c r="H10" s="104">
        <v>0.45</v>
      </c>
      <c r="I10" s="104"/>
      <c r="J10" s="88"/>
      <c r="K10" s="88"/>
      <c r="L10" s="88"/>
      <c r="M10" s="88"/>
      <c r="N10" s="88"/>
      <c r="O10" s="83"/>
      <c r="P10" s="84"/>
      <c r="Q10" s="84"/>
      <c r="R10" s="84"/>
      <c r="S10" s="84"/>
      <c r="T10" s="78"/>
      <c r="U10" s="79"/>
      <c r="V10" s="79"/>
      <c r="W10" s="79"/>
      <c r="X10" s="79"/>
      <c r="Y10" s="75"/>
      <c r="Z10" s="76"/>
      <c r="AA10" s="76"/>
      <c r="AB10" s="76"/>
      <c r="AC10" s="76"/>
      <c r="AD10" s="76"/>
      <c r="AE10" s="70"/>
      <c r="AF10" s="71"/>
      <c r="AG10" s="71"/>
      <c r="AH10" s="71"/>
      <c r="AI10" s="71"/>
      <c r="AJ10" s="71"/>
    </row>
    <row r="11" spans="1:36" x14ac:dyDescent="0.2">
      <c r="A11" s="61">
        <v>10</v>
      </c>
      <c r="B11" s="64" t="s">
        <v>6</v>
      </c>
      <c r="C11" s="65">
        <v>1605190</v>
      </c>
      <c r="D11" s="65">
        <v>1002054</v>
      </c>
      <c r="E11" s="102">
        <v>42327</v>
      </c>
      <c r="F11" s="103">
        <v>0.5131944444444444</v>
      </c>
      <c r="G11" s="104">
        <v>10.78</v>
      </c>
      <c r="H11" s="104">
        <v>0.45</v>
      </c>
      <c r="I11" s="104"/>
      <c r="J11" s="88"/>
      <c r="K11" s="88"/>
      <c r="L11" s="88"/>
      <c r="M11" s="88"/>
      <c r="N11" s="88"/>
      <c r="O11" s="83"/>
      <c r="P11" s="84"/>
      <c r="Q11" s="84"/>
      <c r="R11" s="84"/>
      <c r="S11" s="84"/>
      <c r="T11" s="78"/>
      <c r="U11" s="79"/>
      <c r="V11" s="79"/>
      <c r="W11" s="79"/>
      <c r="X11" s="79"/>
      <c r="Y11" s="75"/>
      <c r="Z11" s="76"/>
      <c r="AA11" s="76"/>
      <c r="AB11" s="76"/>
      <c r="AC11" s="76"/>
      <c r="AD11" s="76"/>
      <c r="AE11" s="70"/>
      <c r="AF11" s="71"/>
      <c r="AG11" s="71"/>
      <c r="AH11" s="71"/>
      <c r="AI11" s="71"/>
      <c r="AJ11" s="71"/>
    </row>
    <row r="12" spans="1:36" x14ac:dyDescent="0.2">
      <c r="A12" s="61">
        <v>11</v>
      </c>
      <c r="B12" s="64" t="s">
        <v>7</v>
      </c>
      <c r="C12" s="65">
        <v>1606309</v>
      </c>
      <c r="D12" s="65">
        <v>1001241</v>
      </c>
      <c r="E12" s="102">
        <v>42327</v>
      </c>
      <c r="F12" s="103">
        <v>0.56944444444444442</v>
      </c>
      <c r="G12" s="104">
        <v>13.66</v>
      </c>
      <c r="H12" s="104">
        <v>0.04</v>
      </c>
      <c r="I12" s="104"/>
      <c r="J12" s="88"/>
      <c r="K12" s="88"/>
      <c r="L12" s="88"/>
      <c r="M12" s="88"/>
      <c r="N12" s="88"/>
      <c r="O12" s="83"/>
      <c r="P12" s="84"/>
      <c r="Q12" s="84"/>
      <c r="R12" s="84"/>
      <c r="S12" s="84"/>
      <c r="T12" s="78"/>
      <c r="U12" s="79"/>
      <c r="V12" s="79"/>
      <c r="W12" s="79"/>
      <c r="X12" s="79"/>
      <c r="Y12" s="75"/>
      <c r="Z12" s="76"/>
      <c r="AA12" s="76"/>
      <c r="AB12" s="76"/>
      <c r="AC12" s="76"/>
      <c r="AD12" s="76"/>
      <c r="AE12" s="70"/>
      <c r="AF12" s="71"/>
      <c r="AG12" s="71"/>
      <c r="AH12" s="71"/>
      <c r="AI12" s="71"/>
      <c r="AJ12" s="71"/>
    </row>
    <row r="13" spans="1:36" x14ac:dyDescent="0.2">
      <c r="A13" s="61">
        <v>12</v>
      </c>
      <c r="B13" s="64" t="s">
        <v>7</v>
      </c>
      <c r="C13" s="65">
        <v>1606309</v>
      </c>
      <c r="D13" s="65">
        <v>1001241</v>
      </c>
      <c r="E13" s="102">
        <v>42327</v>
      </c>
      <c r="F13" s="103">
        <v>0.57986111111111105</v>
      </c>
      <c r="G13" s="104">
        <v>14.275</v>
      </c>
      <c r="H13" s="104">
        <v>0.04</v>
      </c>
      <c r="I13" s="104"/>
      <c r="J13" s="89">
        <v>43090</v>
      </c>
      <c r="K13" s="90">
        <v>0.66805555555555562</v>
      </c>
      <c r="L13" s="91">
        <v>18.66</v>
      </c>
      <c r="M13" s="91">
        <v>1.79</v>
      </c>
      <c r="N13" s="91"/>
      <c r="O13" s="83"/>
      <c r="P13" s="84"/>
      <c r="Q13" s="84"/>
      <c r="R13" s="84"/>
      <c r="S13" s="84"/>
      <c r="T13" s="78"/>
      <c r="U13" s="79"/>
      <c r="V13" s="79"/>
      <c r="W13" s="79"/>
      <c r="X13" s="79"/>
      <c r="Y13" s="75"/>
      <c r="Z13" s="76"/>
      <c r="AA13" s="76"/>
      <c r="AB13" s="76"/>
      <c r="AC13" s="76"/>
      <c r="AD13" s="76"/>
      <c r="AE13" s="70"/>
      <c r="AF13" s="71"/>
      <c r="AG13" s="71"/>
      <c r="AH13" s="71"/>
      <c r="AI13" s="71"/>
      <c r="AJ13" s="71"/>
    </row>
    <row r="14" spans="1:36" x14ac:dyDescent="0.2">
      <c r="A14" s="61">
        <v>13</v>
      </c>
      <c r="B14" s="64" t="s">
        <v>7</v>
      </c>
      <c r="C14" s="65">
        <v>1606309</v>
      </c>
      <c r="D14" s="65">
        <v>1001241</v>
      </c>
      <c r="E14" s="102">
        <v>42327</v>
      </c>
      <c r="F14" s="103">
        <v>0.59027777777777779</v>
      </c>
      <c r="G14" s="104">
        <v>14.59</v>
      </c>
      <c r="H14" s="104">
        <v>0.04</v>
      </c>
      <c r="I14" s="104"/>
      <c r="J14" s="88"/>
      <c r="K14" s="88"/>
      <c r="L14" s="88"/>
      <c r="M14" s="88"/>
      <c r="N14" s="88"/>
      <c r="O14" s="83"/>
      <c r="P14" s="84"/>
      <c r="Q14" s="84"/>
      <c r="R14" s="84"/>
      <c r="S14" s="84"/>
      <c r="T14" s="78"/>
      <c r="U14" s="79"/>
      <c r="V14" s="79"/>
      <c r="W14" s="79"/>
      <c r="X14" s="79"/>
      <c r="Y14" s="75"/>
      <c r="Z14" s="76"/>
      <c r="AA14" s="76"/>
      <c r="AB14" s="76"/>
      <c r="AC14" s="76"/>
      <c r="AD14" s="76"/>
      <c r="AE14" s="70"/>
      <c r="AF14" s="71"/>
      <c r="AG14" s="71"/>
      <c r="AH14" s="71"/>
      <c r="AI14" s="71"/>
      <c r="AJ14" s="71"/>
    </row>
    <row r="15" spans="1:36" ht="15.6" customHeight="1" x14ac:dyDescent="0.2">
      <c r="A15" s="61">
        <v>14</v>
      </c>
      <c r="B15" s="64" t="s">
        <v>8</v>
      </c>
      <c r="C15" s="65">
        <v>1620256</v>
      </c>
      <c r="D15" s="65">
        <v>1008780</v>
      </c>
      <c r="E15" s="102"/>
      <c r="F15" s="103"/>
      <c r="G15" s="104"/>
      <c r="H15" s="104"/>
      <c r="I15" s="104"/>
      <c r="J15" s="88"/>
      <c r="K15" s="88"/>
      <c r="L15" s="88"/>
      <c r="M15" s="88"/>
      <c r="N15" s="88"/>
      <c r="O15" s="83"/>
      <c r="P15" s="84"/>
      <c r="Q15" s="84"/>
      <c r="R15" s="84"/>
      <c r="S15" s="84"/>
      <c r="T15" s="78"/>
      <c r="U15" s="79"/>
      <c r="V15" s="79"/>
      <c r="W15" s="79"/>
      <c r="X15" s="79"/>
      <c r="Y15" s="75"/>
      <c r="Z15" s="76"/>
      <c r="AA15" s="76"/>
      <c r="AB15" s="76"/>
      <c r="AC15" s="76"/>
      <c r="AD15" s="76"/>
      <c r="AE15" s="70"/>
      <c r="AF15" s="71"/>
      <c r="AG15" s="71"/>
      <c r="AH15" s="71"/>
      <c r="AI15" s="71"/>
      <c r="AJ15" s="71"/>
    </row>
    <row r="16" spans="1:36" x14ac:dyDescent="0.2">
      <c r="A16" s="61">
        <v>15</v>
      </c>
      <c r="B16" s="62" t="s">
        <v>9</v>
      </c>
      <c r="C16" s="61">
        <v>1620639</v>
      </c>
      <c r="D16" s="61">
        <v>1008627</v>
      </c>
      <c r="E16" s="102"/>
      <c r="F16" s="103"/>
      <c r="G16" s="104"/>
      <c r="H16" s="104"/>
      <c r="I16" s="104"/>
      <c r="J16" s="88"/>
      <c r="K16" s="88"/>
      <c r="L16" s="88"/>
      <c r="M16" s="88"/>
      <c r="N16" s="88"/>
      <c r="O16" s="83"/>
      <c r="P16" s="84"/>
      <c r="Q16" s="84"/>
      <c r="R16" s="84"/>
      <c r="S16" s="84"/>
      <c r="T16" s="78"/>
      <c r="U16" s="79"/>
      <c r="V16" s="79"/>
      <c r="W16" s="79"/>
      <c r="X16" s="79"/>
      <c r="Y16" s="75"/>
      <c r="Z16" s="76"/>
      <c r="AA16" s="76"/>
      <c r="AB16" s="76"/>
      <c r="AC16" s="76"/>
      <c r="AD16" s="76"/>
      <c r="AE16" s="70"/>
      <c r="AF16" s="71"/>
      <c r="AG16" s="71"/>
      <c r="AH16" s="71"/>
      <c r="AI16" s="71"/>
      <c r="AJ16" s="71"/>
    </row>
    <row r="17" spans="1:36" x14ac:dyDescent="0.2">
      <c r="A17" s="61">
        <v>16</v>
      </c>
      <c r="B17" s="62" t="s">
        <v>10</v>
      </c>
      <c r="C17" s="61">
        <v>1410752</v>
      </c>
      <c r="D17" s="61">
        <v>1051245</v>
      </c>
      <c r="E17" s="102">
        <v>42329</v>
      </c>
      <c r="F17" s="103">
        <v>0.40277777777777773</v>
      </c>
      <c r="G17" s="104"/>
      <c r="H17" s="104">
        <v>0</v>
      </c>
      <c r="I17" s="104"/>
      <c r="J17" s="88"/>
      <c r="K17" s="88"/>
      <c r="L17" s="88"/>
      <c r="M17" s="88"/>
      <c r="N17" s="88"/>
      <c r="O17" s="83"/>
      <c r="P17" s="84"/>
      <c r="Q17" s="84"/>
      <c r="R17" s="84"/>
      <c r="S17" s="84"/>
      <c r="T17" s="78"/>
      <c r="U17" s="79"/>
      <c r="V17" s="79"/>
      <c r="W17" s="79"/>
      <c r="X17" s="79"/>
      <c r="Y17" s="75"/>
      <c r="Z17" s="76"/>
      <c r="AA17" s="76"/>
      <c r="AB17" s="76"/>
      <c r="AC17" s="76"/>
      <c r="AD17" s="76"/>
      <c r="AE17" s="70"/>
      <c r="AF17" s="71"/>
      <c r="AG17" s="71"/>
      <c r="AH17" s="71"/>
      <c r="AI17" s="71"/>
      <c r="AJ17" s="71"/>
    </row>
    <row r="18" spans="1:36" x14ac:dyDescent="0.2">
      <c r="A18" s="61">
        <v>17</v>
      </c>
      <c r="B18" s="64" t="s">
        <v>11</v>
      </c>
      <c r="C18" s="65">
        <v>1363881</v>
      </c>
      <c r="D18" s="65">
        <v>1067370</v>
      </c>
      <c r="E18" s="102">
        <v>42329</v>
      </c>
      <c r="F18" s="103">
        <v>0.53125</v>
      </c>
      <c r="G18" s="104">
        <v>3.43</v>
      </c>
      <c r="H18" s="104">
        <v>0.30499999999999999</v>
      </c>
      <c r="I18" s="104"/>
      <c r="J18" s="88"/>
      <c r="K18" s="88"/>
      <c r="L18" s="88"/>
      <c r="M18" s="88"/>
      <c r="N18" s="88"/>
      <c r="O18" s="83"/>
      <c r="P18" s="84"/>
      <c r="Q18" s="84"/>
      <c r="R18" s="84"/>
      <c r="S18" s="84"/>
      <c r="T18" s="78"/>
      <c r="U18" s="79"/>
      <c r="V18" s="79"/>
      <c r="W18" s="79"/>
      <c r="X18" s="79"/>
      <c r="Y18" s="75"/>
      <c r="Z18" s="76"/>
      <c r="AA18" s="76"/>
      <c r="AB18" s="76"/>
      <c r="AC18" s="76"/>
      <c r="AD18" s="76"/>
      <c r="AE18" s="70"/>
      <c r="AF18" s="71"/>
      <c r="AG18" s="71"/>
      <c r="AH18" s="71"/>
      <c r="AI18" s="71"/>
      <c r="AJ18" s="71"/>
    </row>
    <row r="19" spans="1:36" x14ac:dyDescent="0.2">
      <c r="A19" s="61">
        <v>18</v>
      </c>
      <c r="B19" s="64" t="s">
        <v>11</v>
      </c>
      <c r="C19" s="65">
        <v>1363881</v>
      </c>
      <c r="D19" s="65">
        <v>1067370</v>
      </c>
      <c r="E19" s="102">
        <v>42329</v>
      </c>
      <c r="F19" s="103">
        <v>0.54166666666666663</v>
      </c>
      <c r="G19" s="104">
        <v>3.46</v>
      </c>
      <c r="H19" s="104">
        <v>0.30499999999999999</v>
      </c>
      <c r="I19" s="104"/>
      <c r="J19" s="88"/>
      <c r="K19" s="88"/>
      <c r="L19" s="88"/>
      <c r="M19" s="88"/>
      <c r="N19" s="88"/>
      <c r="O19" s="83"/>
      <c r="P19" s="84"/>
      <c r="Q19" s="84"/>
      <c r="R19" s="84"/>
      <c r="S19" s="84"/>
      <c r="T19" s="78"/>
      <c r="U19" s="79"/>
      <c r="V19" s="79"/>
      <c r="W19" s="79"/>
      <c r="X19" s="79"/>
      <c r="Y19" s="75"/>
      <c r="Z19" s="76"/>
      <c r="AA19" s="76"/>
      <c r="AB19" s="76"/>
      <c r="AC19" s="76"/>
      <c r="AD19" s="76"/>
      <c r="AE19" s="70"/>
      <c r="AF19" s="71"/>
      <c r="AG19" s="71"/>
      <c r="AH19" s="71"/>
      <c r="AI19" s="71"/>
      <c r="AJ19" s="71"/>
    </row>
    <row r="20" spans="1:36" x14ac:dyDescent="0.2">
      <c r="A20" s="61">
        <v>19</v>
      </c>
      <c r="B20" s="64" t="s">
        <v>11</v>
      </c>
      <c r="C20" s="65">
        <v>1363881</v>
      </c>
      <c r="D20" s="65">
        <v>1067370</v>
      </c>
      <c r="E20" s="102">
        <v>42329</v>
      </c>
      <c r="F20" s="103">
        <v>0.55208333333333337</v>
      </c>
      <c r="G20" s="104">
        <v>3.49</v>
      </c>
      <c r="H20" s="104">
        <v>0.30499999999999999</v>
      </c>
      <c r="I20" s="104"/>
      <c r="J20" s="88"/>
      <c r="K20" s="88"/>
      <c r="L20" s="88"/>
      <c r="M20" s="88"/>
      <c r="N20" s="88"/>
      <c r="O20" s="83"/>
      <c r="P20" s="84"/>
      <c r="Q20" s="84"/>
      <c r="R20" s="84"/>
      <c r="S20" s="84"/>
      <c r="T20" s="78"/>
      <c r="U20" s="79"/>
      <c r="V20" s="79"/>
      <c r="W20" s="79"/>
      <c r="X20" s="79"/>
      <c r="Y20" s="75"/>
      <c r="Z20" s="76"/>
      <c r="AA20" s="76"/>
      <c r="AB20" s="76"/>
      <c r="AC20" s="76"/>
      <c r="AD20" s="76"/>
      <c r="AE20" s="70"/>
      <c r="AF20" s="71"/>
      <c r="AG20" s="71"/>
      <c r="AH20" s="71"/>
      <c r="AI20" s="71"/>
      <c r="AJ20" s="71"/>
    </row>
    <row r="21" spans="1:36" x14ac:dyDescent="0.2">
      <c r="A21" s="61">
        <v>20</v>
      </c>
      <c r="B21" s="62" t="s">
        <v>12</v>
      </c>
      <c r="C21" s="61">
        <v>1411175</v>
      </c>
      <c r="D21" s="61">
        <v>1047541</v>
      </c>
      <c r="E21" s="102">
        <v>42330</v>
      </c>
      <c r="F21" s="103">
        <v>0.37986111111111115</v>
      </c>
      <c r="G21" s="104"/>
      <c r="H21" s="104">
        <v>0.28999999999999998</v>
      </c>
      <c r="I21" s="104"/>
      <c r="J21" s="88"/>
      <c r="K21" s="88"/>
      <c r="L21" s="88"/>
      <c r="M21" s="88"/>
      <c r="N21" s="88"/>
      <c r="O21" s="83"/>
      <c r="P21" s="84"/>
      <c r="Q21" s="84"/>
      <c r="R21" s="84"/>
      <c r="S21" s="84"/>
      <c r="T21" s="78"/>
      <c r="U21" s="79"/>
      <c r="V21" s="79"/>
      <c r="W21" s="79"/>
      <c r="X21" s="79"/>
      <c r="Y21" s="75"/>
      <c r="Z21" s="76"/>
      <c r="AA21" s="76"/>
      <c r="AB21" s="76"/>
      <c r="AC21" s="76"/>
      <c r="AD21" s="76"/>
      <c r="AE21" s="70"/>
      <c r="AF21" s="71"/>
      <c r="AG21" s="71"/>
      <c r="AH21" s="71"/>
      <c r="AI21" s="71"/>
      <c r="AJ21" s="71"/>
    </row>
    <row r="22" spans="1:36" x14ac:dyDescent="0.2">
      <c r="A22" s="61">
        <v>21</v>
      </c>
      <c r="B22" s="62" t="s">
        <v>13</v>
      </c>
      <c r="C22" s="61">
        <v>1451450</v>
      </c>
      <c r="D22" s="61">
        <v>1044668</v>
      </c>
      <c r="E22" s="102">
        <v>42331</v>
      </c>
      <c r="F22" s="103">
        <v>0.3527777777777778</v>
      </c>
      <c r="G22" s="104">
        <v>16.18</v>
      </c>
      <c r="H22" s="104">
        <v>0.43</v>
      </c>
      <c r="I22" s="104"/>
      <c r="J22" s="92">
        <v>42909</v>
      </c>
      <c r="K22" s="90">
        <v>0.65694444444444444</v>
      </c>
      <c r="L22" s="93">
        <v>22.844999999999999</v>
      </c>
      <c r="M22" s="91">
        <v>0.19</v>
      </c>
      <c r="N22" s="91"/>
      <c r="O22" s="83"/>
      <c r="P22" s="84"/>
      <c r="Q22" s="84"/>
      <c r="R22" s="84"/>
      <c r="S22" s="84"/>
      <c r="T22" s="78"/>
      <c r="U22" s="79"/>
      <c r="V22" s="79"/>
      <c r="W22" s="79"/>
      <c r="X22" s="79"/>
      <c r="Y22" s="75"/>
      <c r="Z22" s="76"/>
      <c r="AA22" s="76"/>
      <c r="AB22" s="76"/>
      <c r="AC22" s="76"/>
      <c r="AD22" s="76"/>
      <c r="AE22" s="70"/>
      <c r="AF22" s="71"/>
      <c r="AG22" s="71"/>
      <c r="AH22" s="71"/>
      <c r="AI22" s="71"/>
      <c r="AJ22" s="71"/>
    </row>
    <row r="23" spans="1:36" x14ac:dyDescent="0.2">
      <c r="A23" s="61">
        <v>22</v>
      </c>
      <c r="B23" s="64" t="s">
        <v>14</v>
      </c>
      <c r="C23" s="64">
        <v>1581881</v>
      </c>
      <c r="D23" s="64">
        <v>1087802</v>
      </c>
      <c r="E23" s="102">
        <v>42331</v>
      </c>
      <c r="F23" s="103">
        <v>0.65972222222222221</v>
      </c>
      <c r="G23" s="104">
        <v>5.5</v>
      </c>
      <c r="H23" s="104">
        <v>0.44500000000000001</v>
      </c>
      <c r="I23" s="104"/>
      <c r="J23" s="88"/>
      <c r="K23" s="88"/>
      <c r="L23" s="88"/>
      <c r="M23" s="88"/>
      <c r="N23" s="88"/>
      <c r="O23" s="83"/>
      <c r="P23" s="84"/>
      <c r="Q23" s="84"/>
      <c r="R23" s="84"/>
      <c r="S23" s="84"/>
      <c r="T23" s="78"/>
      <c r="U23" s="79"/>
      <c r="V23" s="79"/>
      <c r="W23" s="79"/>
      <c r="X23" s="79"/>
      <c r="Y23" s="75"/>
      <c r="Z23" s="76"/>
      <c r="AA23" s="76"/>
      <c r="AB23" s="76"/>
      <c r="AC23" s="76"/>
      <c r="AD23" s="76"/>
      <c r="AE23" s="70"/>
      <c r="AF23" s="71"/>
      <c r="AG23" s="71"/>
      <c r="AH23" s="71"/>
      <c r="AI23" s="71"/>
      <c r="AJ23" s="71"/>
    </row>
    <row r="24" spans="1:36" x14ac:dyDescent="0.2">
      <c r="A24" s="61">
        <v>23</v>
      </c>
      <c r="B24" s="64" t="s">
        <v>14</v>
      </c>
      <c r="C24" s="64">
        <v>1581881</v>
      </c>
      <c r="D24" s="64">
        <v>1087802</v>
      </c>
      <c r="E24" s="102">
        <v>42331</v>
      </c>
      <c r="F24" s="103">
        <v>0.67013888888888884</v>
      </c>
      <c r="G24" s="104">
        <v>5.56</v>
      </c>
      <c r="H24" s="104">
        <v>0.44500000000000001</v>
      </c>
      <c r="I24" s="104"/>
      <c r="J24" s="88"/>
      <c r="K24" s="88"/>
      <c r="L24" s="88"/>
      <c r="M24" s="88"/>
      <c r="N24" s="88"/>
      <c r="O24" s="83"/>
      <c r="P24" s="84"/>
      <c r="Q24" s="84"/>
      <c r="R24" s="84"/>
      <c r="S24" s="84"/>
      <c r="T24" s="78"/>
      <c r="U24" s="79"/>
      <c r="V24" s="79"/>
      <c r="W24" s="79"/>
      <c r="X24" s="79"/>
      <c r="Y24" s="75"/>
      <c r="Z24" s="76"/>
      <c r="AA24" s="76"/>
      <c r="AB24" s="76"/>
      <c r="AC24" s="76"/>
      <c r="AD24" s="76"/>
      <c r="AE24" s="70"/>
      <c r="AF24" s="71"/>
      <c r="AG24" s="71"/>
      <c r="AH24" s="71"/>
      <c r="AI24" s="71"/>
      <c r="AJ24" s="71"/>
    </row>
    <row r="25" spans="1:36" x14ac:dyDescent="0.2">
      <c r="A25" s="61">
        <v>24</v>
      </c>
      <c r="B25" s="64" t="s">
        <v>14</v>
      </c>
      <c r="C25" s="64">
        <v>1581881</v>
      </c>
      <c r="D25" s="64">
        <v>1087802</v>
      </c>
      <c r="E25" s="102">
        <v>42331</v>
      </c>
      <c r="F25" s="103">
        <v>0.68055555555555547</v>
      </c>
      <c r="G25" s="104">
        <v>5.59</v>
      </c>
      <c r="H25" s="104">
        <v>0.44500000000000001</v>
      </c>
      <c r="I25" s="104"/>
      <c r="J25" s="88"/>
      <c r="K25" s="88"/>
      <c r="L25" s="88"/>
      <c r="M25" s="88"/>
      <c r="N25" s="88"/>
      <c r="O25" s="83"/>
      <c r="P25" s="84"/>
      <c r="Q25" s="84"/>
      <c r="R25" s="84"/>
      <c r="S25" s="84"/>
      <c r="T25" s="78"/>
      <c r="U25" s="79"/>
      <c r="V25" s="79"/>
      <c r="W25" s="79"/>
      <c r="X25" s="79"/>
      <c r="Y25" s="75"/>
      <c r="Z25" s="76"/>
      <c r="AA25" s="76"/>
      <c r="AB25" s="76"/>
      <c r="AC25" s="76"/>
      <c r="AD25" s="76"/>
      <c r="AE25" s="70"/>
      <c r="AF25" s="71"/>
      <c r="AG25" s="71"/>
      <c r="AH25" s="71"/>
      <c r="AI25" s="71"/>
      <c r="AJ25" s="71"/>
    </row>
    <row r="26" spans="1:36" x14ac:dyDescent="0.2">
      <c r="A26" s="61">
        <v>25</v>
      </c>
      <c r="B26" s="64" t="s">
        <v>15</v>
      </c>
      <c r="C26" s="64">
        <v>1592294</v>
      </c>
      <c r="D26" s="64">
        <v>1085338</v>
      </c>
      <c r="E26" s="102">
        <v>42332</v>
      </c>
      <c r="F26" s="103">
        <v>0.43611111111111112</v>
      </c>
      <c r="G26" s="104">
        <v>19.86</v>
      </c>
      <c r="H26" s="104">
        <v>0.46</v>
      </c>
      <c r="I26" s="104"/>
      <c r="J26" s="88"/>
      <c r="K26" s="88"/>
      <c r="L26" s="88"/>
      <c r="M26" s="88"/>
      <c r="N26" s="88"/>
      <c r="O26" s="83"/>
      <c r="P26" s="84"/>
      <c r="Q26" s="84"/>
      <c r="R26" s="84"/>
      <c r="S26" s="84"/>
      <c r="T26" s="78"/>
      <c r="U26" s="79"/>
      <c r="V26" s="79"/>
      <c r="W26" s="79"/>
      <c r="X26" s="79"/>
      <c r="Y26" s="75"/>
      <c r="Z26" s="76"/>
      <c r="AA26" s="76"/>
      <c r="AB26" s="76"/>
      <c r="AC26" s="76"/>
      <c r="AD26" s="76"/>
      <c r="AE26" s="70"/>
      <c r="AF26" s="71"/>
      <c r="AG26" s="71"/>
      <c r="AH26" s="71"/>
      <c r="AI26" s="71"/>
      <c r="AJ26" s="71"/>
    </row>
    <row r="27" spans="1:36" x14ac:dyDescent="0.2">
      <c r="A27" s="61">
        <v>26</v>
      </c>
      <c r="B27" s="64" t="s">
        <v>15</v>
      </c>
      <c r="C27" s="64">
        <v>1592294</v>
      </c>
      <c r="D27" s="64">
        <v>1085338</v>
      </c>
      <c r="E27" s="102">
        <v>42332</v>
      </c>
      <c r="F27" s="103">
        <v>0.4465277777777778</v>
      </c>
      <c r="G27" s="104">
        <v>19.57</v>
      </c>
      <c r="H27" s="104">
        <v>0.46</v>
      </c>
      <c r="I27" s="104"/>
      <c r="J27" s="88"/>
      <c r="K27" s="88"/>
      <c r="L27" s="88"/>
      <c r="M27" s="88"/>
      <c r="N27" s="88"/>
      <c r="O27" s="83"/>
      <c r="P27" s="84"/>
      <c r="Q27" s="84"/>
      <c r="R27" s="84"/>
      <c r="S27" s="84"/>
      <c r="T27" s="78"/>
      <c r="U27" s="79"/>
      <c r="V27" s="79"/>
      <c r="W27" s="79"/>
      <c r="X27" s="79"/>
      <c r="Y27" s="75"/>
      <c r="Z27" s="76"/>
      <c r="AA27" s="76"/>
      <c r="AB27" s="76"/>
      <c r="AC27" s="76"/>
      <c r="AD27" s="76"/>
      <c r="AE27" s="70"/>
      <c r="AF27" s="71"/>
      <c r="AG27" s="71"/>
      <c r="AH27" s="71"/>
      <c r="AI27" s="71"/>
      <c r="AJ27" s="71"/>
    </row>
    <row r="28" spans="1:36" x14ac:dyDescent="0.2">
      <c r="A28" s="61">
        <v>27</v>
      </c>
      <c r="B28" s="64" t="s">
        <v>15</v>
      </c>
      <c r="C28" s="64">
        <v>1592294</v>
      </c>
      <c r="D28" s="64">
        <v>1085338</v>
      </c>
      <c r="E28" s="102">
        <v>42332</v>
      </c>
      <c r="F28" s="103">
        <v>0.45763888888888887</v>
      </c>
      <c r="G28" s="104">
        <v>19.68</v>
      </c>
      <c r="H28" s="104">
        <v>0.46</v>
      </c>
      <c r="I28" s="104"/>
      <c r="J28" s="88"/>
      <c r="K28" s="88"/>
      <c r="L28" s="88"/>
      <c r="M28" s="88"/>
      <c r="N28" s="88"/>
      <c r="O28" s="83"/>
      <c r="P28" s="84"/>
      <c r="Q28" s="84"/>
      <c r="R28" s="84"/>
      <c r="S28" s="84"/>
      <c r="T28" s="78"/>
      <c r="U28" s="79"/>
      <c r="V28" s="79"/>
      <c r="W28" s="79"/>
      <c r="X28" s="79"/>
      <c r="Y28" s="75"/>
      <c r="Z28" s="76"/>
      <c r="AA28" s="76"/>
      <c r="AB28" s="76"/>
      <c r="AC28" s="76"/>
      <c r="AD28" s="76"/>
      <c r="AE28" s="70"/>
      <c r="AF28" s="71"/>
      <c r="AG28" s="71"/>
      <c r="AH28" s="71"/>
      <c r="AI28" s="71"/>
      <c r="AJ28" s="71"/>
    </row>
    <row r="29" spans="1:36" x14ac:dyDescent="0.2">
      <c r="A29" s="61">
        <v>28</v>
      </c>
      <c r="B29" s="64" t="s">
        <v>16</v>
      </c>
      <c r="C29" s="64">
        <v>1591743</v>
      </c>
      <c r="D29" s="64">
        <v>1085290</v>
      </c>
      <c r="E29" s="102">
        <v>42332</v>
      </c>
      <c r="F29" s="103">
        <v>0.48749999999999999</v>
      </c>
      <c r="G29" s="104">
        <v>22.567</v>
      </c>
      <c r="H29" s="104">
        <v>0.48499999999999999</v>
      </c>
      <c r="I29" s="104"/>
      <c r="J29" s="88"/>
      <c r="K29" s="88"/>
      <c r="L29" s="88"/>
      <c r="M29" s="88"/>
      <c r="N29" s="88"/>
      <c r="O29" s="83"/>
      <c r="P29" s="84"/>
      <c r="Q29" s="84"/>
      <c r="R29" s="84"/>
      <c r="S29" s="84"/>
      <c r="T29" s="78"/>
      <c r="U29" s="79"/>
      <c r="V29" s="79"/>
      <c r="W29" s="79"/>
      <c r="X29" s="79"/>
      <c r="Y29" s="75"/>
      <c r="Z29" s="76"/>
      <c r="AA29" s="76"/>
      <c r="AB29" s="76"/>
      <c r="AC29" s="76"/>
      <c r="AD29" s="76"/>
      <c r="AE29" s="70"/>
      <c r="AF29" s="71"/>
      <c r="AG29" s="71"/>
      <c r="AH29" s="71"/>
      <c r="AI29" s="71"/>
      <c r="AJ29" s="71"/>
    </row>
    <row r="30" spans="1:36" x14ac:dyDescent="0.2">
      <c r="A30" s="61">
        <v>29</v>
      </c>
      <c r="B30" s="64" t="s">
        <v>16</v>
      </c>
      <c r="C30" s="64">
        <v>1591743</v>
      </c>
      <c r="D30" s="64">
        <v>1085290</v>
      </c>
      <c r="E30" s="102">
        <v>42332</v>
      </c>
      <c r="F30" s="103">
        <v>0.49791666666666662</v>
      </c>
      <c r="G30" s="104">
        <v>23.236999999999998</v>
      </c>
      <c r="H30" s="104">
        <v>0.48499999999999999</v>
      </c>
      <c r="I30" s="104"/>
      <c r="J30" s="88"/>
      <c r="K30" s="88"/>
      <c r="L30" s="88"/>
      <c r="M30" s="88"/>
      <c r="N30" s="88"/>
      <c r="O30" s="83"/>
      <c r="P30" s="84"/>
      <c r="Q30" s="84"/>
      <c r="R30" s="84"/>
      <c r="S30" s="84"/>
      <c r="T30" s="78"/>
      <c r="U30" s="79"/>
      <c r="V30" s="79"/>
      <c r="W30" s="79"/>
      <c r="X30" s="79"/>
      <c r="Y30" s="75"/>
      <c r="Z30" s="76"/>
      <c r="AA30" s="76"/>
      <c r="AB30" s="76"/>
      <c r="AC30" s="76"/>
      <c r="AD30" s="76"/>
      <c r="AE30" s="70"/>
      <c r="AF30" s="71"/>
      <c r="AG30" s="71"/>
      <c r="AH30" s="71"/>
      <c r="AI30" s="71"/>
      <c r="AJ30" s="71"/>
    </row>
    <row r="31" spans="1:36" x14ac:dyDescent="0.2">
      <c r="A31" s="61">
        <v>30</v>
      </c>
      <c r="B31" s="64" t="s">
        <v>16</v>
      </c>
      <c r="C31" s="64">
        <v>1591743</v>
      </c>
      <c r="D31" s="64">
        <v>1085290</v>
      </c>
      <c r="E31" s="102">
        <v>42332</v>
      </c>
      <c r="F31" s="103">
        <v>0.5083333333333333</v>
      </c>
      <c r="G31" s="104">
        <v>23.574999999999999</v>
      </c>
      <c r="H31" s="104">
        <v>0.48499999999999999</v>
      </c>
      <c r="I31" s="104"/>
      <c r="J31" s="88"/>
      <c r="K31" s="88"/>
      <c r="L31" s="88"/>
      <c r="M31" s="88"/>
      <c r="N31" s="88"/>
      <c r="O31" s="83"/>
      <c r="P31" s="84"/>
      <c r="Q31" s="84"/>
      <c r="R31" s="84"/>
      <c r="S31" s="84"/>
      <c r="T31" s="78"/>
      <c r="U31" s="79"/>
      <c r="V31" s="79"/>
      <c r="W31" s="79"/>
      <c r="X31" s="79"/>
      <c r="Y31" s="75"/>
      <c r="Z31" s="76"/>
      <c r="AA31" s="76"/>
      <c r="AB31" s="76"/>
      <c r="AC31" s="76"/>
      <c r="AD31" s="76"/>
      <c r="AE31" s="70"/>
      <c r="AF31" s="71"/>
      <c r="AG31" s="71"/>
      <c r="AH31" s="71"/>
      <c r="AI31" s="71"/>
      <c r="AJ31" s="71"/>
    </row>
    <row r="32" spans="1:36" x14ac:dyDescent="0.2">
      <c r="A32" s="61">
        <v>31</v>
      </c>
      <c r="B32" s="64" t="s">
        <v>17</v>
      </c>
      <c r="C32" s="64">
        <v>1591598</v>
      </c>
      <c r="D32" s="64">
        <v>1084556</v>
      </c>
      <c r="E32" s="102">
        <v>42332</v>
      </c>
      <c r="F32" s="103">
        <v>0.52083333333333337</v>
      </c>
      <c r="G32" s="104"/>
      <c r="H32" s="104">
        <v>0.40500000000000003</v>
      </c>
      <c r="I32" s="104"/>
      <c r="J32" s="89">
        <v>43098</v>
      </c>
      <c r="K32" s="90">
        <v>0.41180555555555554</v>
      </c>
      <c r="L32" s="91">
        <v>27.824999999999999</v>
      </c>
      <c r="M32" s="91">
        <v>0.48</v>
      </c>
      <c r="N32" s="91"/>
      <c r="O32" s="83"/>
      <c r="P32" s="84"/>
      <c r="Q32" s="84"/>
      <c r="R32" s="84"/>
      <c r="S32" s="84"/>
      <c r="T32" s="78"/>
      <c r="U32" s="79"/>
      <c r="V32" s="79"/>
      <c r="W32" s="79"/>
      <c r="X32" s="79"/>
      <c r="Y32" s="75"/>
      <c r="Z32" s="76"/>
      <c r="AA32" s="76"/>
      <c r="AB32" s="76"/>
      <c r="AC32" s="76"/>
      <c r="AD32" s="76"/>
      <c r="AE32" s="70"/>
      <c r="AF32" s="71"/>
      <c r="AG32" s="71"/>
      <c r="AH32" s="71"/>
      <c r="AI32" s="71"/>
      <c r="AJ32" s="71"/>
    </row>
    <row r="33" spans="1:36" ht="15.6" customHeight="1" x14ac:dyDescent="0.2">
      <c r="A33" s="61">
        <v>32</v>
      </c>
      <c r="B33" s="64" t="s">
        <v>18</v>
      </c>
      <c r="C33" s="64">
        <v>1592047</v>
      </c>
      <c r="D33" s="64">
        <v>1083520</v>
      </c>
      <c r="E33" s="102">
        <v>42332</v>
      </c>
      <c r="F33" s="103">
        <v>0.53402777777777777</v>
      </c>
      <c r="G33" s="104"/>
      <c r="H33" s="104">
        <v>0.56000000000000005</v>
      </c>
      <c r="I33" s="104"/>
      <c r="J33" s="88"/>
      <c r="K33" s="88"/>
      <c r="L33" s="88"/>
      <c r="M33" s="88"/>
      <c r="N33" s="88"/>
      <c r="O33" s="83"/>
      <c r="P33" s="84"/>
      <c r="Q33" s="84"/>
      <c r="R33" s="84"/>
      <c r="S33" s="84"/>
      <c r="T33" s="78"/>
      <c r="U33" s="79"/>
      <c r="V33" s="79"/>
      <c r="W33" s="79"/>
      <c r="X33" s="79"/>
      <c r="Y33" s="75"/>
      <c r="Z33" s="76"/>
      <c r="AA33" s="76"/>
      <c r="AB33" s="76"/>
      <c r="AC33" s="76"/>
      <c r="AD33" s="76"/>
      <c r="AE33" s="70"/>
      <c r="AF33" s="71"/>
      <c r="AG33" s="71"/>
      <c r="AH33" s="71"/>
      <c r="AI33" s="71"/>
      <c r="AJ33" s="71"/>
    </row>
    <row r="34" spans="1:36" x14ac:dyDescent="0.2">
      <c r="A34" s="61">
        <v>33</v>
      </c>
      <c r="B34" s="64" t="s">
        <v>19</v>
      </c>
      <c r="C34" s="65">
        <v>1608292</v>
      </c>
      <c r="D34" s="65">
        <v>1072397</v>
      </c>
      <c r="E34" s="102">
        <v>42333</v>
      </c>
      <c r="F34" s="103">
        <v>0.3923611111111111</v>
      </c>
      <c r="G34" s="104">
        <v>14.76</v>
      </c>
      <c r="H34" s="104">
        <v>0.55000000000000004</v>
      </c>
      <c r="I34" s="104"/>
      <c r="J34" s="89">
        <v>43091</v>
      </c>
      <c r="K34" s="90">
        <v>0.56111111111111112</v>
      </c>
      <c r="L34" s="91">
        <v>15.785</v>
      </c>
      <c r="M34" s="91">
        <v>0.56000000000000005</v>
      </c>
      <c r="N34" s="91"/>
      <c r="O34" s="83"/>
      <c r="P34" s="84"/>
      <c r="Q34" s="84"/>
      <c r="R34" s="84"/>
      <c r="S34" s="84"/>
      <c r="T34" s="78"/>
      <c r="U34" s="79"/>
      <c r="V34" s="79"/>
      <c r="W34" s="79"/>
      <c r="X34" s="79"/>
      <c r="Y34" s="75"/>
      <c r="Z34" s="76"/>
      <c r="AA34" s="76"/>
      <c r="AB34" s="76"/>
      <c r="AC34" s="76"/>
      <c r="AD34" s="76"/>
      <c r="AE34" s="70"/>
      <c r="AF34" s="71"/>
      <c r="AG34" s="71"/>
      <c r="AH34" s="71"/>
      <c r="AI34" s="71"/>
      <c r="AJ34" s="71"/>
    </row>
    <row r="35" spans="1:36" x14ac:dyDescent="0.2">
      <c r="A35" s="61">
        <v>34</v>
      </c>
      <c r="B35" s="64" t="s">
        <v>19</v>
      </c>
      <c r="C35" s="65">
        <v>1608292</v>
      </c>
      <c r="D35" s="65">
        <v>1072397</v>
      </c>
      <c r="E35" s="102">
        <v>42333</v>
      </c>
      <c r="F35" s="103">
        <v>0.40625</v>
      </c>
      <c r="G35" s="104">
        <v>15.005000000000001</v>
      </c>
      <c r="H35" s="104">
        <v>0.55000000000000004</v>
      </c>
      <c r="I35" s="104"/>
      <c r="J35" s="88"/>
      <c r="K35" s="88"/>
      <c r="L35" s="88"/>
      <c r="M35" s="88"/>
      <c r="N35" s="88"/>
      <c r="O35" s="83"/>
      <c r="P35" s="84"/>
      <c r="Q35" s="84"/>
      <c r="R35" s="84"/>
      <c r="S35" s="84"/>
      <c r="T35" s="78"/>
      <c r="U35" s="79"/>
      <c r="V35" s="79"/>
      <c r="W35" s="79"/>
      <c r="X35" s="79"/>
      <c r="Y35" s="75"/>
      <c r="Z35" s="76"/>
      <c r="AA35" s="76"/>
      <c r="AB35" s="76"/>
      <c r="AC35" s="76"/>
      <c r="AD35" s="76"/>
      <c r="AE35" s="70"/>
      <c r="AF35" s="71"/>
      <c r="AG35" s="71"/>
      <c r="AH35" s="71"/>
      <c r="AI35" s="71"/>
      <c r="AJ35" s="71"/>
    </row>
    <row r="36" spans="1:36" x14ac:dyDescent="0.2">
      <c r="A36" s="61">
        <v>35</v>
      </c>
      <c r="B36" s="64" t="s">
        <v>19</v>
      </c>
      <c r="C36" s="65">
        <v>1608292</v>
      </c>
      <c r="D36" s="65">
        <v>1072397</v>
      </c>
      <c r="E36" s="102">
        <v>42333</v>
      </c>
      <c r="F36" s="103">
        <v>0.4145833333333333</v>
      </c>
      <c r="G36" s="104">
        <v>7.55</v>
      </c>
      <c r="H36" s="104">
        <v>0.55000000000000004</v>
      </c>
      <c r="I36" s="104"/>
      <c r="J36" s="88"/>
      <c r="K36" s="88"/>
      <c r="L36" s="88"/>
      <c r="M36" s="88"/>
      <c r="N36" s="88"/>
      <c r="O36" s="83"/>
      <c r="P36" s="84"/>
      <c r="Q36" s="84"/>
      <c r="R36" s="84"/>
      <c r="S36" s="84"/>
      <c r="T36" s="78"/>
      <c r="U36" s="79"/>
      <c r="V36" s="79"/>
      <c r="W36" s="79"/>
      <c r="X36" s="79"/>
      <c r="Y36" s="75"/>
      <c r="Z36" s="76"/>
      <c r="AA36" s="76"/>
      <c r="AB36" s="76"/>
      <c r="AC36" s="76"/>
      <c r="AD36" s="76"/>
      <c r="AE36" s="70"/>
      <c r="AF36" s="71"/>
      <c r="AG36" s="71"/>
      <c r="AH36" s="71"/>
      <c r="AI36" s="71"/>
      <c r="AJ36" s="71"/>
    </row>
    <row r="37" spans="1:36" x14ac:dyDescent="0.2">
      <c r="A37" s="61">
        <v>36</v>
      </c>
      <c r="B37" s="64" t="s">
        <v>19</v>
      </c>
      <c r="C37" s="65">
        <v>1608292</v>
      </c>
      <c r="D37" s="65">
        <v>1072397</v>
      </c>
      <c r="E37" s="102">
        <v>42333</v>
      </c>
      <c r="F37" s="103">
        <v>0.42708333333333331</v>
      </c>
      <c r="G37" s="104">
        <v>15.164</v>
      </c>
      <c r="H37" s="104">
        <v>0.55000000000000004</v>
      </c>
      <c r="I37" s="104"/>
      <c r="J37" s="88"/>
      <c r="K37" s="88"/>
      <c r="L37" s="88"/>
      <c r="M37" s="88"/>
      <c r="N37" s="88"/>
      <c r="O37" s="83"/>
      <c r="P37" s="84"/>
      <c r="Q37" s="84"/>
      <c r="R37" s="84"/>
      <c r="S37" s="84"/>
      <c r="T37" s="78"/>
      <c r="U37" s="79"/>
      <c r="V37" s="79"/>
      <c r="W37" s="79"/>
      <c r="X37" s="79"/>
      <c r="Y37" s="75"/>
      <c r="Z37" s="76"/>
      <c r="AA37" s="76"/>
      <c r="AB37" s="76"/>
      <c r="AC37" s="76"/>
      <c r="AD37" s="76"/>
      <c r="AE37" s="70"/>
      <c r="AF37" s="71"/>
      <c r="AG37" s="71"/>
      <c r="AH37" s="71"/>
      <c r="AI37" s="71"/>
      <c r="AJ37" s="71"/>
    </row>
    <row r="38" spans="1:36" ht="15.6" customHeight="1" x14ac:dyDescent="0.2">
      <c r="A38" s="61">
        <v>37</v>
      </c>
      <c r="B38" s="64" t="s">
        <v>20</v>
      </c>
      <c r="C38" s="65">
        <v>1597888</v>
      </c>
      <c r="D38" s="65">
        <v>1090591</v>
      </c>
      <c r="E38" s="102">
        <v>42334</v>
      </c>
      <c r="F38" s="103">
        <v>0.35833333333333334</v>
      </c>
      <c r="G38" s="104">
        <v>6.7750000000000004</v>
      </c>
      <c r="H38" s="104">
        <v>0.77</v>
      </c>
      <c r="I38" s="104"/>
      <c r="J38" s="88"/>
      <c r="K38" s="88"/>
      <c r="L38" s="88"/>
      <c r="M38" s="88"/>
      <c r="N38" s="88"/>
      <c r="O38" s="83"/>
      <c r="P38" s="84"/>
      <c r="Q38" s="84"/>
      <c r="R38" s="84"/>
      <c r="S38" s="84"/>
      <c r="T38" s="78"/>
      <c r="U38" s="79"/>
      <c r="V38" s="79"/>
      <c r="W38" s="79"/>
      <c r="X38" s="79"/>
      <c r="Y38" s="75"/>
      <c r="Z38" s="76"/>
      <c r="AA38" s="76"/>
      <c r="AB38" s="76"/>
      <c r="AC38" s="76"/>
      <c r="AD38" s="76"/>
      <c r="AE38" s="70"/>
      <c r="AF38" s="71"/>
      <c r="AG38" s="71"/>
      <c r="AH38" s="71"/>
      <c r="AI38" s="71"/>
      <c r="AJ38" s="71"/>
    </row>
    <row r="39" spans="1:36" x14ac:dyDescent="0.2">
      <c r="A39" s="61">
        <v>38</v>
      </c>
      <c r="B39" s="64" t="s">
        <v>20</v>
      </c>
      <c r="C39" s="65">
        <v>1597888</v>
      </c>
      <c r="D39" s="65">
        <v>1090591</v>
      </c>
      <c r="E39" s="102">
        <v>42334</v>
      </c>
      <c r="F39" s="103">
        <v>0.36874999999999997</v>
      </c>
      <c r="G39" s="104">
        <v>7.6580000000000004</v>
      </c>
      <c r="H39" s="104">
        <v>0.77</v>
      </c>
      <c r="I39" s="104"/>
      <c r="J39" s="88"/>
      <c r="K39" s="88"/>
      <c r="L39" s="88"/>
      <c r="M39" s="88"/>
      <c r="N39" s="88"/>
      <c r="O39" s="83"/>
      <c r="P39" s="84"/>
      <c r="Q39" s="84"/>
      <c r="R39" s="84"/>
      <c r="S39" s="84"/>
      <c r="T39" s="78"/>
      <c r="U39" s="79"/>
      <c r="V39" s="79"/>
      <c r="W39" s="79"/>
      <c r="X39" s="79"/>
      <c r="Y39" s="75"/>
      <c r="Z39" s="76"/>
      <c r="AA39" s="76"/>
      <c r="AB39" s="76"/>
      <c r="AC39" s="76"/>
      <c r="AD39" s="76"/>
      <c r="AE39" s="70"/>
      <c r="AF39" s="71"/>
      <c r="AG39" s="71"/>
      <c r="AH39" s="71"/>
      <c r="AI39" s="71"/>
      <c r="AJ39" s="71"/>
    </row>
    <row r="40" spans="1:36" x14ac:dyDescent="0.2">
      <c r="A40" s="61">
        <v>39</v>
      </c>
      <c r="B40" s="64" t="s">
        <v>20</v>
      </c>
      <c r="C40" s="65">
        <v>1597888</v>
      </c>
      <c r="D40" s="65">
        <v>1090591</v>
      </c>
      <c r="E40" s="102">
        <v>42334</v>
      </c>
      <c r="F40" s="103">
        <v>0.37916666666666665</v>
      </c>
      <c r="G40" s="104">
        <v>6.9249999999999998</v>
      </c>
      <c r="H40" s="104">
        <v>0.77</v>
      </c>
      <c r="I40" s="104"/>
      <c r="J40" s="88"/>
      <c r="K40" s="88"/>
      <c r="L40" s="88"/>
      <c r="M40" s="88"/>
      <c r="N40" s="88"/>
      <c r="O40" s="83"/>
      <c r="P40" s="84"/>
      <c r="Q40" s="84"/>
      <c r="R40" s="84"/>
      <c r="S40" s="84"/>
      <c r="T40" s="78"/>
      <c r="U40" s="79"/>
      <c r="V40" s="79"/>
      <c r="W40" s="79"/>
      <c r="X40" s="79"/>
      <c r="Y40" s="75"/>
      <c r="Z40" s="76"/>
      <c r="AA40" s="76"/>
      <c r="AB40" s="76"/>
      <c r="AC40" s="76"/>
      <c r="AD40" s="76"/>
      <c r="AE40" s="70"/>
      <c r="AF40" s="71"/>
      <c r="AG40" s="71"/>
      <c r="AH40" s="71"/>
      <c r="AI40" s="71"/>
      <c r="AJ40" s="71"/>
    </row>
    <row r="41" spans="1:36" x14ac:dyDescent="0.2">
      <c r="A41" s="61">
        <v>40</v>
      </c>
      <c r="B41" s="64" t="s">
        <v>20</v>
      </c>
      <c r="C41" s="65">
        <v>1597888</v>
      </c>
      <c r="D41" s="65">
        <v>1090591</v>
      </c>
      <c r="E41" s="102">
        <v>42334</v>
      </c>
      <c r="F41" s="103">
        <v>0.38958333333333334</v>
      </c>
      <c r="G41" s="104">
        <v>6.93</v>
      </c>
      <c r="H41" s="104">
        <v>0.77</v>
      </c>
      <c r="I41" s="104"/>
      <c r="J41" s="88"/>
      <c r="K41" s="88"/>
      <c r="L41" s="88"/>
      <c r="M41" s="88"/>
      <c r="N41" s="88"/>
      <c r="O41" s="83"/>
      <c r="P41" s="84"/>
      <c r="Q41" s="84"/>
      <c r="R41" s="84"/>
      <c r="S41" s="84"/>
      <c r="T41" s="78"/>
      <c r="U41" s="79"/>
      <c r="V41" s="79"/>
      <c r="W41" s="79"/>
      <c r="X41" s="79"/>
      <c r="Y41" s="75"/>
      <c r="Z41" s="76"/>
      <c r="AA41" s="76"/>
      <c r="AB41" s="76"/>
      <c r="AC41" s="76"/>
      <c r="AD41" s="76"/>
      <c r="AE41" s="70"/>
      <c r="AF41" s="71"/>
      <c r="AG41" s="71"/>
      <c r="AH41" s="71"/>
      <c r="AI41" s="71"/>
      <c r="AJ41" s="71"/>
    </row>
    <row r="42" spans="1:36" x14ac:dyDescent="0.2">
      <c r="A42" s="61">
        <v>41</v>
      </c>
      <c r="B42" s="62" t="s">
        <v>21</v>
      </c>
      <c r="C42" s="61">
        <v>1606221</v>
      </c>
      <c r="D42" s="61">
        <v>1092226</v>
      </c>
      <c r="E42" s="102">
        <v>42334</v>
      </c>
      <c r="F42" s="103">
        <v>0.55763888888888891</v>
      </c>
      <c r="G42" s="104"/>
      <c r="H42" s="104">
        <v>0.41499999999999998</v>
      </c>
      <c r="I42" s="104"/>
      <c r="J42" s="88"/>
      <c r="K42" s="88"/>
      <c r="L42" s="88"/>
      <c r="M42" s="88"/>
      <c r="N42" s="88"/>
      <c r="O42" s="83"/>
      <c r="P42" s="84"/>
      <c r="Q42" s="84"/>
      <c r="R42" s="84"/>
      <c r="S42" s="84"/>
      <c r="T42" s="78"/>
      <c r="U42" s="79"/>
      <c r="V42" s="79"/>
      <c r="W42" s="79"/>
      <c r="X42" s="79"/>
      <c r="Y42" s="75"/>
      <c r="Z42" s="76"/>
      <c r="AA42" s="76"/>
      <c r="AB42" s="76"/>
      <c r="AC42" s="76"/>
      <c r="AD42" s="76"/>
      <c r="AE42" s="70"/>
      <c r="AF42" s="71"/>
      <c r="AG42" s="71"/>
      <c r="AH42" s="71"/>
      <c r="AI42" s="71"/>
      <c r="AJ42" s="71"/>
    </row>
    <row r="43" spans="1:36" x14ac:dyDescent="0.2">
      <c r="A43" s="61">
        <v>42</v>
      </c>
      <c r="B43" s="62" t="s">
        <v>22</v>
      </c>
      <c r="C43" s="61">
        <v>1607229</v>
      </c>
      <c r="D43" s="61">
        <v>1092121</v>
      </c>
      <c r="E43" s="102">
        <v>42334</v>
      </c>
      <c r="F43" s="103">
        <v>0.56388888888888888</v>
      </c>
      <c r="G43" s="104"/>
      <c r="H43" s="104">
        <v>0.43</v>
      </c>
      <c r="I43" s="104"/>
      <c r="J43" s="88"/>
      <c r="K43" s="88"/>
      <c r="L43" s="88"/>
      <c r="M43" s="88"/>
      <c r="N43" s="88"/>
      <c r="O43" s="83"/>
      <c r="P43" s="84"/>
      <c r="Q43" s="84"/>
      <c r="R43" s="84"/>
      <c r="S43" s="84"/>
      <c r="T43" s="78"/>
      <c r="U43" s="79"/>
      <c r="V43" s="79"/>
      <c r="W43" s="79"/>
      <c r="X43" s="79"/>
      <c r="Y43" s="75"/>
      <c r="Z43" s="76"/>
      <c r="AA43" s="76"/>
      <c r="AB43" s="76"/>
      <c r="AC43" s="76"/>
      <c r="AD43" s="76"/>
      <c r="AE43" s="70"/>
      <c r="AF43" s="71"/>
      <c r="AG43" s="71"/>
      <c r="AH43" s="71"/>
      <c r="AI43" s="71"/>
      <c r="AJ43" s="71"/>
    </row>
    <row r="44" spans="1:36" x14ac:dyDescent="0.2">
      <c r="A44" s="61">
        <v>43</v>
      </c>
      <c r="B44" s="62" t="s">
        <v>23</v>
      </c>
      <c r="C44" s="61">
        <v>1605113</v>
      </c>
      <c r="D44" s="61">
        <v>1092974</v>
      </c>
      <c r="E44" s="102">
        <v>42334</v>
      </c>
      <c r="F44" s="103">
        <v>0.57291666666666663</v>
      </c>
      <c r="G44" s="104"/>
      <c r="H44" s="104">
        <v>0.26500000000000001</v>
      </c>
      <c r="I44" s="104"/>
      <c r="J44" s="88"/>
      <c r="K44" s="88"/>
      <c r="L44" s="88"/>
      <c r="M44" s="88"/>
      <c r="N44" s="88"/>
      <c r="O44" s="83"/>
      <c r="P44" s="84"/>
      <c r="Q44" s="84"/>
      <c r="R44" s="84"/>
      <c r="S44" s="84"/>
      <c r="T44" s="78"/>
      <c r="U44" s="79"/>
      <c r="V44" s="79"/>
      <c r="W44" s="79"/>
      <c r="X44" s="79"/>
      <c r="Y44" s="75"/>
      <c r="Z44" s="76"/>
      <c r="AA44" s="76"/>
      <c r="AB44" s="76"/>
      <c r="AC44" s="76"/>
      <c r="AD44" s="76"/>
      <c r="AE44" s="70"/>
      <c r="AF44" s="71"/>
      <c r="AG44" s="71"/>
      <c r="AH44" s="71"/>
      <c r="AI44" s="71"/>
      <c r="AJ44" s="71"/>
    </row>
    <row r="45" spans="1:36" x14ac:dyDescent="0.2">
      <c r="A45" s="61">
        <v>44</v>
      </c>
      <c r="B45" s="62" t="s">
        <v>24</v>
      </c>
      <c r="C45" s="61">
        <v>1605975</v>
      </c>
      <c r="D45" s="61">
        <v>1091739</v>
      </c>
      <c r="E45" s="102">
        <v>42334</v>
      </c>
      <c r="F45" s="103">
        <v>0.57986111111111105</v>
      </c>
      <c r="G45" s="104"/>
      <c r="H45" s="104">
        <v>0.435</v>
      </c>
      <c r="I45" s="104"/>
      <c r="J45" s="88"/>
      <c r="K45" s="88"/>
      <c r="L45" s="88"/>
      <c r="M45" s="88"/>
      <c r="N45" s="88"/>
      <c r="O45" s="83"/>
      <c r="P45" s="84"/>
      <c r="Q45" s="84"/>
      <c r="R45" s="84"/>
      <c r="S45" s="84"/>
      <c r="T45" s="78"/>
      <c r="U45" s="79"/>
      <c r="V45" s="79"/>
      <c r="W45" s="79"/>
      <c r="X45" s="79"/>
      <c r="Y45" s="75"/>
      <c r="Z45" s="76"/>
      <c r="AA45" s="76"/>
      <c r="AB45" s="76"/>
      <c r="AC45" s="76"/>
      <c r="AD45" s="76"/>
      <c r="AE45" s="70"/>
      <c r="AF45" s="71"/>
      <c r="AG45" s="71"/>
      <c r="AH45" s="71"/>
      <c r="AI45" s="71"/>
      <c r="AJ45" s="71"/>
    </row>
    <row r="46" spans="1:36" x14ac:dyDescent="0.2">
      <c r="A46" s="61">
        <v>45</v>
      </c>
      <c r="B46" s="62" t="s">
        <v>25</v>
      </c>
      <c r="C46" s="61">
        <v>1604831</v>
      </c>
      <c r="D46" s="61">
        <v>1090897</v>
      </c>
      <c r="E46" s="102">
        <v>42334</v>
      </c>
      <c r="F46" s="103">
        <v>0.58958333333333335</v>
      </c>
      <c r="G46" s="104"/>
      <c r="H46" s="104">
        <v>0.55000000000000004</v>
      </c>
      <c r="I46" s="104"/>
      <c r="J46" s="88"/>
      <c r="K46" s="88"/>
      <c r="L46" s="88"/>
      <c r="M46" s="88"/>
      <c r="N46" s="88"/>
      <c r="O46" s="83"/>
      <c r="P46" s="84"/>
      <c r="Q46" s="84"/>
      <c r="R46" s="84"/>
      <c r="S46" s="84"/>
      <c r="T46" s="78"/>
      <c r="U46" s="79"/>
      <c r="V46" s="79"/>
      <c r="W46" s="79"/>
      <c r="X46" s="79"/>
      <c r="Y46" s="75"/>
      <c r="Z46" s="76"/>
      <c r="AA46" s="76"/>
      <c r="AB46" s="76"/>
      <c r="AC46" s="76"/>
      <c r="AD46" s="76"/>
      <c r="AE46" s="70">
        <v>45155</v>
      </c>
      <c r="AF46" s="72">
        <v>0.31180555555555556</v>
      </c>
      <c r="AG46" s="71"/>
      <c r="AH46" s="71"/>
      <c r="AI46" s="71"/>
      <c r="AJ46" s="71">
        <v>27.28</v>
      </c>
    </row>
    <row r="47" spans="1:36" x14ac:dyDescent="0.2">
      <c r="A47" s="61">
        <v>46</v>
      </c>
      <c r="B47" s="62" t="s">
        <v>26</v>
      </c>
      <c r="C47" s="61">
        <v>1605008</v>
      </c>
      <c r="D47" s="61">
        <v>1090992</v>
      </c>
      <c r="E47" s="102">
        <v>42334</v>
      </c>
      <c r="F47" s="103">
        <v>0.59375</v>
      </c>
      <c r="G47" s="104"/>
      <c r="H47" s="104">
        <v>0.435</v>
      </c>
      <c r="I47" s="104"/>
      <c r="J47" s="88"/>
      <c r="K47" s="88"/>
      <c r="L47" s="88"/>
      <c r="M47" s="88"/>
      <c r="N47" s="88"/>
      <c r="O47" s="83"/>
      <c r="P47" s="84"/>
      <c r="Q47" s="84"/>
      <c r="R47" s="84"/>
      <c r="S47" s="84"/>
      <c r="T47" s="78"/>
      <c r="U47" s="79"/>
      <c r="V47" s="79"/>
      <c r="W47" s="79"/>
      <c r="X47" s="79"/>
      <c r="Y47" s="75"/>
      <c r="Z47" s="76"/>
      <c r="AA47" s="76"/>
      <c r="AB47" s="76"/>
      <c r="AC47" s="76"/>
      <c r="AD47" s="76"/>
      <c r="AE47" s="70"/>
      <c r="AF47" s="71"/>
      <c r="AG47" s="71"/>
      <c r="AH47" s="71"/>
      <c r="AI47" s="71"/>
      <c r="AJ47" s="71"/>
    </row>
    <row r="48" spans="1:36" x14ac:dyDescent="0.2">
      <c r="A48" s="61">
        <v>47</v>
      </c>
      <c r="B48" s="62" t="s">
        <v>27</v>
      </c>
      <c r="C48" s="61">
        <v>1592274</v>
      </c>
      <c r="D48" s="61">
        <v>1089747</v>
      </c>
      <c r="E48" s="102">
        <v>42334</v>
      </c>
      <c r="F48" s="103">
        <v>0.61875000000000002</v>
      </c>
      <c r="G48" s="104"/>
      <c r="H48" s="104"/>
      <c r="I48" s="104"/>
      <c r="J48" s="88"/>
      <c r="K48" s="88"/>
      <c r="L48" s="88"/>
      <c r="M48" s="88"/>
      <c r="N48" s="88"/>
      <c r="O48" s="83"/>
      <c r="P48" s="84"/>
      <c r="Q48" s="84"/>
      <c r="R48" s="84"/>
      <c r="S48" s="84"/>
      <c r="T48" s="78"/>
      <c r="U48" s="79"/>
      <c r="V48" s="79"/>
      <c r="W48" s="79"/>
      <c r="X48" s="79"/>
      <c r="Y48" s="75"/>
      <c r="Z48" s="76"/>
      <c r="AA48" s="76"/>
      <c r="AB48" s="76"/>
      <c r="AC48" s="76"/>
      <c r="AD48" s="76"/>
      <c r="AE48" s="70"/>
      <c r="AF48" s="71"/>
      <c r="AG48" s="71"/>
      <c r="AH48" s="71"/>
      <c r="AI48" s="71"/>
      <c r="AJ48" s="71"/>
    </row>
    <row r="49" spans="1:36" x14ac:dyDescent="0.2">
      <c r="A49" s="61">
        <v>48</v>
      </c>
      <c r="B49" s="62" t="s">
        <v>28</v>
      </c>
      <c r="C49" s="61">
        <v>1592278</v>
      </c>
      <c r="D49" s="61">
        <v>1089421</v>
      </c>
      <c r="E49" s="102">
        <v>42334</v>
      </c>
      <c r="F49" s="103">
        <v>0.62569444444444444</v>
      </c>
      <c r="G49" s="104"/>
      <c r="H49" s="104">
        <v>0.14000000000000001</v>
      </c>
      <c r="I49" s="104"/>
      <c r="J49" s="88"/>
      <c r="K49" s="88"/>
      <c r="L49" s="88"/>
      <c r="M49" s="88"/>
      <c r="N49" s="88"/>
      <c r="O49" s="83"/>
      <c r="P49" s="84"/>
      <c r="Q49" s="84"/>
      <c r="R49" s="84"/>
      <c r="S49" s="84"/>
      <c r="T49" s="78"/>
      <c r="U49" s="79"/>
      <c r="V49" s="79"/>
      <c r="W49" s="79"/>
      <c r="X49" s="79"/>
      <c r="Y49" s="75"/>
      <c r="Z49" s="76"/>
      <c r="AA49" s="76"/>
      <c r="AB49" s="76"/>
      <c r="AC49" s="76"/>
      <c r="AD49" s="76"/>
      <c r="AE49" s="70"/>
      <c r="AF49" s="71"/>
      <c r="AG49" s="71"/>
      <c r="AH49" s="71"/>
      <c r="AI49" s="71"/>
      <c r="AJ49" s="71"/>
    </row>
    <row r="50" spans="1:36" x14ac:dyDescent="0.2">
      <c r="A50" s="61">
        <v>49</v>
      </c>
      <c r="B50" s="62" t="s">
        <v>29</v>
      </c>
      <c r="C50" s="61">
        <v>1592221</v>
      </c>
      <c r="D50" s="61">
        <v>1089185</v>
      </c>
      <c r="E50" s="102">
        <v>42334</v>
      </c>
      <c r="F50" s="103">
        <v>0.63124999999999998</v>
      </c>
      <c r="G50" s="104"/>
      <c r="H50" s="104">
        <v>0.374</v>
      </c>
      <c r="I50" s="104"/>
      <c r="J50" s="88"/>
      <c r="K50" s="88"/>
      <c r="L50" s="88"/>
      <c r="M50" s="88"/>
      <c r="N50" s="88"/>
      <c r="O50" s="83"/>
      <c r="P50" s="84"/>
      <c r="Q50" s="84"/>
      <c r="R50" s="84"/>
      <c r="S50" s="84"/>
      <c r="T50" s="78"/>
      <c r="U50" s="79"/>
      <c r="V50" s="79"/>
      <c r="W50" s="79"/>
      <c r="X50" s="79"/>
      <c r="Y50" s="75"/>
      <c r="Z50" s="76"/>
      <c r="AA50" s="76"/>
      <c r="AB50" s="76"/>
      <c r="AC50" s="76"/>
      <c r="AD50" s="76"/>
      <c r="AE50" s="70"/>
      <c r="AF50" s="71"/>
      <c r="AG50" s="71"/>
      <c r="AH50" s="71"/>
      <c r="AI50" s="71"/>
      <c r="AJ50" s="71"/>
    </row>
    <row r="51" spans="1:36" x14ac:dyDescent="0.2">
      <c r="A51" s="61">
        <v>50</v>
      </c>
      <c r="B51" s="62" t="s">
        <v>30</v>
      </c>
      <c r="C51" s="61">
        <v>1592173</v>
      </c>
      <c r="D51" s="61">
        <v>1088998</v>
      </c>
      <c r="E51" s="102">
        <v>42334</v>
      </c>
      <c r="F51" s="103">
        <v>0.63541666666666663</v>
      </c>
      <c r="G51" s="104"/>
      <c r="H51" s="104">
        <v>0.255</v>
      </c>
      <c r="I51" s="104"/>
      <c r="J51" s="88"/>
      <c r="K51" s="88"/>
      <c r="L51" s="88"/>
      <c r="M51" s="88"/>
      <c r="N51" s="88"/>
      <c r="O51" s="83"/>
      <c r="P51" s="84"/>
      <c r="Q51" s="84"/>
      <c r="R51" s="84"/>
      <c r="S51" s="84"/>
      <c r="T51" s="78"/>
      <c r="U51" s="79"/>
      <c r="V51" s="79"/>
      <c r="W51" s="79"/>
      <c r="X51" s="79"/>
      <c r="Y51" s="75"/>
      <c r="Z51" s="76"/>
      <c r="AA51" s="76"/>
      <c r="AB51" s="76"/>
      <c r="AC51" s="76"/>
      <c r="AD51" s="76"/>
      <c r="AE51" s="70"/>
      <c r="AF51" s="71"/>
      <c r="AG51" s="71"/>
      <c r="AH51" s="71"/>
      <c r="AI51" s="71"/>
      <c r="AJ51" s="71"/>
    </row>
    <row r="52" spans="1:36" x14ac:dyDescent="0.2">
      <c r="A52" s="61">
        <v>51</v>
      </c>
      <c r="B52" s="64" t="s">
        <v>31</v>
      </c>
      <c r="C52" s="65">
        <v>1617695</v>
      </c>
      <c r="D52" s="65">
        <v>1064470</v>
      </c>
      <c r="E52" s="102">
        <v>42335</v>
      </c>
      <c r="F52" s="103">
        <v>0.36527777777777781</v>
      </c>
      <c r="G52" s="104"/>
      <c r="H52" s="104">
        <v>0.495</v>
      </c>
      <c r="I52" s="104"/>
      <c r="J52" s="88"/>
      <c r="K52" s="88"/>
      <c r="L52" s="88"/>
      <c r="M52" s="88"/>
      <c r="N52" s="88"/>
      <c r="O52" s="83"/>
      <c r="P52" s="84"/>
      <c r="Q52" s="84"/>
      <c r="R52" s="84"/>
      <c r="S52" s="84"/>
      <c r="T52" s="78"/>
      <c r="U52" s="79"/>
      <c r="V52" s="79"/>
      <c r="W52" s="79"/>
      <c r="X52" s="79"/>
      <c r="Y52" s="75"/>
      <c r="Z52" s="76"/>
      <c r="AA52" s="76"/>
      <c r="AB52" s="76"/>
      <c r="AC52" s="76"/>
      <c r="AD52" s="76"/>
      <c r="AE52" s="70"/>
      <c r="AF52" s="71"/>
      <c r="AG52" s="71"/>
      <c r="AH52" s="71"/>
      <c r="AI52" s="71"/>
      <c r="AJ52" s="71"/>
    </row>
    <row r="53" spans="1:36" x14ac:dyDescent="0.2">
      <c r="A53" s="61">
        <v>52</v>
      </c>
      <c r="B53" s="66" t="s">
        <v>35</v>
      </c>
      <c r="C53" s="65">
        <v>1609801</v>
      </c>
      <c r="D53" s="65">
        <v>1051346</v>
      </c>
      <c r="E53" s="105"/>
      <c r="F53" s="105"/>
      <c r="G53" s="105"/>
      <c r="H53" s="105"/>
      <c r="I53" s="105"/>
      <c r="J53" s="88"/>
      <c r="K53" s="88"/>
      <c r="L53" s="88"/>
      <c r="M53" s="88"/>
      <c r="N53" s="88"/>
      <c r="O53" s="83"/>
      <c r="P53" s="84"/>
      <c r="Q53" s="84"/>
      <c r="R53" s="84"/>
      <c r="S53" s="84"/>
      <c r="T53" s="78"/>
      <c r="U53" s="79"/>
      <c r="V53" s="79"/>
      <c r="W53" s="79"/>
      <c r="X53" s="79"/>
      <c r="Y53" s="75"/>
      <c r="Z53" s="76"/>
      <c r="AA53" s="76"/>
      <c r="AB53" s="76"/>
      <c r="AC53" s="76"/>
      <c r="AD53" s="76"/>
      <c r="AE53" s="70"/>
      <c r="AF53" s="71"/>
      <c r="AG53" s="71"/>
      <c r="AH53" s="71"/>
      <c r="AI53" s="71"/>
      <c r="AJ53" s="71"/>
    </row>
    <row r="54" spans="1:36" x14ac:dyDescent="0.2">
      <c r="A54" s="61">
        <v>53</v>
      </c>
      <c r="B54" s="64" t="s">
        <v>36</v>
      </c>
      <c r="C54" s="65">
        <v>1604838</v>
      </c>
      <c r="D54" s="65">
        <v>1090994</v>
      </c>
      <c r="E54" s="105"/>
      <c r="F54" s="105"/>
      <c r="G54" s="105"/>
      <c r="H54" s="105"/>
      <c r="I54" s="105"/>
      <c r="J54" s="88"/>
      <c r="K54" s="88"/>
      <c r="L54" s="88"/>
      <c r="M54" s="88"/>
      <c r="N54" s="88"/>
      <c r="O54" s="83"/>
      <c r="P54" s="84"/>
      <c r="Q54" s="84"/>
      <c r="R54" s="84"/>
      <c r="S54" s="84"/>
      <c r="T54" s="78"/>
      <c r="U54" s="79"/>
      <c r="V54" s="79"/>
      <c r="W54" s="79"/>
      <c r="X54" s="79"/>
      <c r="Y54" s="75"/>
      <c r="Z54" s="76"/>
      <c r="AA54" s="76"/>
      <c r="AB54" s="76"/>
      <c r="AC54" s="76"/>
      <c r="AD54" s="76"/>
      <c r="AE54" s="70"/>
      <c r="AF54" s="71"/>
      <c r="AG54" s="71"/>
      <c r="AH54" s="71"/>
      <c r="AI54" s="71"/>
      <c r="AJ54" s="71"/>
    </row>
    <row r="55" spans="1:36" x14ac:dyDescent="0.2">
      <c r="A55" s="61">
        <v>54</v>
      </c>
      <c r="B55" s="64" t="s">
        <v>37</v>
      </c>
      <c r="C55" s="65">
        <v>1565046</v>
      </c>
      <c r="D55" s="65">
        <v>1085544</v>
      </c>
      <c r="E55" s="105"/>
      <c r="F55" s="105"/>
      <c r="G55" s="105"/>
      <c r="H55" s="105"/>
      <c r="I55" s="105"/>
      <c r="J55" s="88"/>
      <c r="K55" s="88"/>
      <c r="L55" s="88"/>
      <c r="M55" s="88"/>
      <c r="N55" s="88"/>
      <c r="O55" s="83"/>
      <c r="P55" s="84"/>
      <c r="Q55" s="84"/>
      <c r="R55" s="84"/>
      <c r="S55" s="84"/>
      <c r="T55" s="78"/>
      <c r="U55" s="79"/>
      <c r="V55" s="79"/>
      <c r="W55" s="79"/>
      <c r="X55" s="79"/>
      <c r="Y55" s="75"/>
      <c r="Z55" s="76"/>
      <c r="AA55" s="76"/>
      <c r="AB55" s="76"/>
      <c r="AC55" s="76"/>
      <c r="AD55" s="76"/>
      <c r="AE55" s="70"/>
      <c r="AF55" s="71"/>
      <c r="AG55" s="71"/>
      <c r="AH55" s="71"/>
      <c r="AI55" s="71"/>
      <c r="AJ55" s="71"/>
    </row>
    <row r="56" spans="1:36" x14ac:dyDescent="0.2">
      <c r="A56" s="61">
        <v>55</v>
      </c>
      <c r="B56" s="64" t="s">
        <v>38</v>
      </c>
      <c r="C56" s="65">
        <v>1542914</v>
      </c>
      <c r="D56" s="65">
        <v>1074214</v>
      </c>
      <c r="E56" s="105"/>
      <c r="F56" s="105"/>
      <c r="G56" s="105"/>
      <c r="H56" s="105"/>
      <c r="I56" s="105"/>
      <c r="J56" s="88"/>
      <c r="K56" s="88"/>
      <c r="L56" s="88"/>
      <c r="M56" s="88"/>
      <c r="N56" s="88"/>
      <c r="O56" s="83"/>
      <c r="P56" s="84"/>
      <c r="Q56" s="84"/>
      <c r="R56" s="84"/>
      <c r="S56" s="84"/>
      <c r="T56" s="78"/>
      <c r="U56" s="79"/>
      <c r="V56" s="79"/>
      <c r="W56" s="79"/>
      <c r="X56" s="79"/>
      <c r="Y56" s="75"/>
      <c r="Z56" s="76"/>
      <c r="AA56" s="76"/>
      <c r="AB56" s="76"/>
      <c r="AC56" s="76"/>
      <c r="AD56" s="76"/>
      <c r="AE56" s="70"/>
      <c r="AF56" s="71"/>
      <c r="AG56" s="71"/>
      <c r="AH56" s="71"/>
      <c r="AI56" s="71"/>
      <c r="AJ56" s="71"/>
    </row>
    <row r="57" spans="1:36" x14ac:dyDescent="0.2">
      <c r="A57" s="61">
        <v>56</v>
      </c>
      <c r="B57" s="64" t="s">
        <v>39</v>
      </c>
      <c r="C57" s="65">
        <v>1526961</v>
      </c>
      <c r="D57" s="65">
        <v>1052683</v>
      </c>
      <c r="E57" s="105"/>
      <c r="F57" s="105"/>
      <c r="G57" s="105"/>
      <c r="H57" s="105"/>
      <c r="I57" s="105"/>
      <c r="J57" s="88"/>
      <c r="K57" s="88"/>
      <c r="L57" s="88"/>
      <c r="M57" s="88"/>
      <c r="N57" s="88"/>
      <c r="O57" s="83"/>
      <c r="P57" s="84"/>
      <c r="Q57" s="84"/>
      <c r="R57" s="84"/>
      <c r="S57" s="84"/>
      <c r="T57" s="78"/>
      <c r="U57" s="79"/>
      <c r="V57" s="79"/>
      <c r="W57" s="79"/>
      <c r="X57" s="79"/>
      <c r="Y57" s="75"/>
      <c r="Z57" s="76"/>
      <c r="AA57" s="76"/>
      <c r="AB57" s="76"/>
      <c r="AC57" s="76"/>
      <c r="AD57" s="76"/>
      <c r="AE57" s="70"/>
      <c r="AF57" s="71"/>
      <c r="AG57" s="71"/>
      <c r="AH57" s="71"/>
      <c r="AI57" s="71"/>
      <c r="AJ57" s="71"/>
    </row>
    <row r="58" spans="1:36" x14ac:dyDescent="0.2">
      <c r="A58" s="61">
        <v>57</v>
      </c>
      <c r="B58" s="64" t="s">
        <v>40</v>
      </c>
      <c r="C58" s="65">
        <v>1560349</v>
      </c>
      <c r="D58" s="65">
        <v>1036445</v>
      </c>
      <c r="E58" s="105"/>
      <c r="F58" s="105"/>
      <c r="G58" s="105"/>
      <c r="H58" s="105"/>
      <c r="I58" s="105"/>
      <c r="J58" s="88"/>
      <c r="K58" s="88"/>
      <c r="L58" s="88"/>
      <c r="M58" s="88"/>
      <c r="N58" s="88"/>
      <c r="O58" s="83"/>
      <c r="P58" s="84"/>
      <c r="Q58" s="84"/>
      <c r="R58" s="84"/>
      <c r="S58" s="84"/>
      <c r="T58" s="78"/>
      <c r="U58" s="79"/>
      <c r="V58" s="79"/>
      <c r="W58" s="79"/>
      <c r="X58" s="79"/>
      <c r="Y58" s="75"/>
      <c r="Z58" s="76"/>
      <c r="AA58" s="76"/>
      <c r="AB58" s="76"/>
      <c r="AC58" s="76"/>
      <c r="AD58" s="76"/>
      <c r="AE58" s="70"/>
      <c r="AF58" s="71"/>
      <c r="AG58" s="71"/>
      <c r="AH58" s="71"/>
      <c r="AI58" s="71"/>
      <c r="AJ58" s="71"/>
    </row>
    <row r="59" spans="1:36" x14ac:dyDescent="0.2">
      <c r="A59" s="61">
        <v>58</v>
      </c>
      <c r="B59" s="64" t="s">
        <v>41</v>
      </c>
      <c r="C59" s="65">
        <v>1542584</v>
      </c>
      <c r="D59" s="65">
        <v>1011084</v>
      </c>
      <c r="E59" s="105"/>
      <c r="F59" s="105"/>
      <c r="G59" s="105"/>
      <c r="H59" s="105"/>
      <c r="I59" s="105"/>
      <c r="J59" s="88"/>
      <c r="K59" s="88"/>
      <c r="L59" s="88"/>
      <c r="M59" s="88"/>
      <c r="N59" s="88"/>
      <c r="O59" s="83"/>
      <c r="P59" s="84"/>
      <c r="Q59" s="84"/>
      <c r="R59" s="84"/>
      <c r="S59" s="84"/>
      <c r="T59" s="78"/>
      <c r="U59" s="79"/>
      <c r="V59" s="79"/>
      <c r="W59" s="79"/>
      <c r="X59" s="79"/>
      <c r="Y59" s="75"/>
      <c r="Z59" s="76"/>
      <c r="AA59" s="76"/>
      <c r="AB59" s="76"/>
      <c r="AC59" s="76"/>
      <c r="AD59" s="76"/>
      <c r="AE59" s="70"/>
      <c r="AF59" s="71"/>
      <c r="AG59" s="71"/>
      <c r="AH59" s="71"/>
      <c r="AI59" s="71"/>
      <c r="AJ59" s="71"/>
    </row>
    <row r="60" spans="1:36" x14ac:dyDescent="0.2">
      <c r="A60" s="61">
        <v>59</v>
      </c>
      <c r="B60" s="64" t="s">
        <v>42</v>
      </c>
      <c r="C60" s="65">
        <v>1515792</v>
      </c>
      <c r="D60" s="65">
        <v>1029409</v>
      </c>
      <c r="E60" s="105"/>
      <c r="F60" s="105"/>
      <c r="G60" s="105"/>
      <c r="H60" s="105"/>
      <c r="I60" s="105"/>
      <c r="J60" s="88"/>
      <c r="K60" s="88"/>
      <c r="L60" s="88"/>
      <c r="M60" s="88"/>
      <c r="N60" s="88"/>
      <c r="O60" s="83"/>
      <c r="P60" s="84"/>
      <c r="Q60" s="84"/>
      <c r="R60" s="84"/>
      <c r="S60" s="84"/>
      <c r="T60" s="78"/>
      <c r="U60" s="79"/>
      <c r="V60" s="79"/>
      <c r="W60" s="79"/>
      <c r="X60" s="79"/>
      <c r="Y60" s="75"/>
      <c r="Z60" s="76"/>
      <c r="AA60" s="76"/>
      <c r="AB60" s="76"/>
      <c r="AC60" s="76"/>
      <c r="AD60" s="76"/>
      <c r="AE60" s="70"/>
      <c r="AF60" s="71"/>
      <c r="AG60" s="71"/>
      <c r="AH60" s="71"/>
      <c r="AI60" s="71"/>
      <c r="AJ60" s="71"/>
    </row>
    <row r="61" spans="1:36" x14ac:dyDescent="0.2">
      <c r="A61" s="61">
        <v>60</v>
      </c>
      <c r="B61" s="64" t="s">
        <v>46</v>
      </c>
      <c r="C61" s="65">
        <v>1605792</v>
      </c>
      <c r="D61" s="65">
        <v>1092394</v>
      </c>
      <c r="E61" s="105"/>
      <c r="F61" s="105"/>
      <c r="G61" s="105"/>
      <c r="H61" s="105"/>
      <c r="I61" s="105"/>
      <c r="J61" s="88"/>
      <c r="K61" s="88"/>
      <c r="L61" s="88"/>
      <c r="M61" s="88"/>
      <c r="N61" s="88"/>
      <c r="O61" s="83"/>
      <c r="P61" s="84"/>
      <c r="Q61" s="84"/>
      <c r="R61" s="84"/>
      <c r="S61" s="84"/>
      <c r="T61" s="78"/>
      <c r="U61" s="79"/>
      <c r="V61" s="79"/>
      <c r="W61" s="79"/>
      <c r="X61" s="79"/>
      <c r="Y61" s="75"/>
      <c r="Z61" s="76"/>
      <c r="AA61" s="76"/>
      <c r="AB61" s="76"/>
      <c r="AC61" s="76"/>
      <c r="AD61" s="76"/>
      <c r="AE61" s="70"/>
      <c r="AF61" s="71"/>
      <c r="AG61" s="71"/>
      <c r="AH61" s="71"/>
      <c r="AI61" s="71"/>
      <c r="AJ61" s="71"/>
    </row>
    <row r="62" spans="1:36" x14ac:dyDescent="0.2">
      <c r="A62" s="61">
        <v>61</v>
      </c>
      <c r="B62" s="64" t="s">
        <v>47</v>
      </c>
      <c r="C62" s="65">
        <v>1605408</v>
      </c>
      <c r="D62" s="65">
        <v>1092464</v>
      </c>
      <c r="E62" s="105"/>
      <c r="F62" s="105"/>
      <c r="G62" s="105"/>
      <c r="H62" s="105"/>
      <c r="I62" s="105"/>
      <c r="J62" s="88"/>
      <c r="K62" s="88"/>
      <c r="L62" s="88"/>
      <c r="M62" s="88"/>
      <c r="N62" s="88"/>
      <c r="O62" s="83"/>
      <c r="P62" s="84"/>
      <c r="Q62" s="84"/>
      <c r="R62" s="84"/>
      <c r="S62" s="84"/>
      <c r="T62" s="78"/>
      <c r="U62" s="79"/>
      <c r="V62" s="79"/>
      <c r="W62" s="79"/>
      <c r="X62" s="79"/>
      <c r="Y62" s="75"/>
      <c r="Z62" s="76"/>
      <c r="AA62" s="76"/>
      <c r="AB62" s="76"/>
      <c r="AC62" s="76"/>
      <c r="AD62" s="76"/>
      <c r="AE62" s="70"/>
      <c r="AF62" s="71"/>
      <c r="AG62" s="71"/>
      <c r="AH62" s="71"/>
      <c r="AI62" s="71"/>
      <c r="AJ62" s="71"/>
    </row>
    <row r="63" spans="1:36" x14ac:dyDescent="0.2">
      <c r="A63" s="61">
        <v>62</v>
      </c>
      <c r="B63" s="64" t="s">
        <v>48</v>
      </c>
      <c r="C63" s="65">
        <v>1606658</v>
      </c>
      <c r="D63" s="65">
        <v>1091519</v>
      </c>
      <c r="E63" s="105"/>
      <c r="F63" s="105"/>
      <c r="G63" s="105"/>
      <c r="H63" s="105"/>
      <c r="I63" s="105"/>
      <c r="J63" s="88"/>
      <c r="K63" s="88"/>
      <c r="L63" s="88"/>
      <c r="M63" s="88"/>
      <c r="N63" s="88"/>
      <c r="O63" s="83"/>
      <c r="P63" s="84"/>
      <c r="Q63" s="84"/>
      <c r="R63" s="84"/>
      <c r="S63" s="84"/>
      <c r="T63" s="78"/>
      <c r="U63" s="79"/>
      <c r="V63" s="79"/>
      <c r="W63" s="79"/>
      <c r="X63" s="79"/>
      <c r="Y63" s="75"/>
      <c r="Z63" s="76"/>
      <c r="AA63" s="76"/>
      <c r="AB63" s="76"/>
      <c r="AC63" s="76"/>
      <c r="AD63" s="76"/>
      <c r="AE63" s="70"/>
      <c r="AF63" s="71"/>
      <c r="AG63" s="71"/>
      <c r="AH63" s="71"/>
      <c r="AI63" s="71"/>
      <c r="AJ63" s="71"/>
    </row>
    <row r="64" spans="1:36" x14ac:dyDescent="0.2">
      <c r="A64" s="61">
        <v>63</v>
      </c>
      <c r="B64" s="64" t="s">
        <v>49</v>
      </c>
      <c r="C64" s="65">
        <v>1607218</v>
      </c>
      <c r="D64" s="65">
        <v>1091403</v>
      </c>
      <c r="E64" s="105"/>
      <c r="F64" s="105"/>
      <c r="G64" s="105"/>
      <c r="H64" s="105"/>
      <c r="I64" s="105"/>
      <c r="J64" s="88"/>
      <c r="K64" s="88"/>
      <c r="L64" s="88"/>
      <c r="M64" s="88"/>
      <c r="N64" s="88"/>
      <c r="O64" s="83"/>
      <c r="P64" s="84"/>
      <c r="Q64" s="84"/>
      <c r="R64" s="84"/>
      <c r="S64" s="84"/>
      <c r="T64" s="78"/>
      <c r="U64" s="79"/>
      <c r="V64" s="79"/>
      <c r="W64" s="79"/>
      <c r="X64" s="79"/>
      <c r="Y64" s="75"/>
      <c r="Z64" s="76"/>
      <c r="AA64" s="76"/>
      <c r="AB64" s="76"/>
      <c r="AC64" s="76"/>
      <c r="AD64" s="76"/>
      <c r="AE64" s="70"/>
      <c r="AF64" s="71"/>
      <c r="AG64" s="71"/>
      <c r="AH64" s="71"/>
      <c r="AI64" s="71"/>
      <c r="AJ64" s="71"/>
    </row>
    <row r="65" spans="1:36" x14ac:dyDescent="0.2">
      <c r="A65" s="61">
        <v>64</v>
      </c>
      <c r="B65" s="64" t="s">
        <v>50</v>
      </c>
      <c r="C65" s="65">
        <v>1607720</v>
      </c>
      <c r="D65" s="65">
        <v>1091299</v>
      </c>
      <c r="E65" s="105"/>
      <c r="F65" s="105"/>
      <c r="G65" s="105"/>
      <c r="H65" s="105"/>
      <c r="I65" s="105"/>
      <c r="J65" s="88"/>
      <c r="K65" s="88"/>
      <c r="L65" s="88"/>
      <c r="M65" s="88"/>
      <c r="N65" s="88"/>
      <c r="O65" s="83"/>
      <c r="P65" s="84"/>
      <c r="Q65" s="84"/>
      <c r="R65" s="84"/>
      <c r="S65" s="84"/>
      <c r="T65" s="78"/>
      <c r="U65" s="79"/>
      <c r="V65" s="79"/>
      <c r="W65" s="79"/>
      <c r="X65" s="79"/>
      <c r="Y65" s="75"/>
      <c r="Z65" s="76"/>
      <c r="AA65" s="76"/>
      <c r="AB65" s="76"/>
      <c r="AC65" s="76"/>
      <c r="AD65" s="76"/>
      <c r="AE65" s="70"/>
      <c r="AF65" s="71"/>
      <c r="AG65" s="71"/>
      <c r="AH65" s="71"/>
      <c r="AI65" s="71"/>
      <c r="AJ65" s="71"/>
    </row>
    <row r="66" spans="1:36" x14ac:dyDescent="0.2">
      <c r="A66" s="61">
        <v>65</v>
      </c>
      <c r="B66" s="64" t="s">
        <v>51</v>
      </c>
      <c r="C66" s="65">
        <v>1608290</v>
      </c>
      <c r="D66" s="65">
        <v>1091369</v>
      </c>
      <c r="E66" s="105"/>
      <c r="F66" s="105"/>
      <c r="G66" s="105"/>
      <c r="H66" s="105"/>
      <c r="I66" s="105"/>
      <c r="J66" s="88"/>
      <c r="K66" s="88"/>
      <c r="L66" s="88"/>
      <c r="M66" s="88"/>
      <c r="N66" s="88"/>
      <c r="O66" s="83"/>
      <c r="P66" s="84"/>
      <c r="Q66" s="84"/>
      <c r="R66" s="84"/>
      <c r="S66" s="84"/>
      <c r="T66" s="78"/>
      <c r="U66" s="79"/>
      <c r="V66" s="79"/>
      <c r="W66" s="79"/>
      <c r="X66" s="79"/>
      <c r="Y66" s="75"/>
      <c r="Z66" s="76"/>
      <c r="AA66" s="76"/>
      <c r="AB66" s="76"/>
      <c r="AC66" s="76"/>
      <c r="AD66" s="76"/>
      <c r="AE66" s="70"/>
      <c r="AF66" s="71"/>
      <c r="AG66" s="71"/>
      <c r="AH66" s="71"/>
      <c r="AI66" s="71"/>
      <c r="AJ66" s="71"/>
    </row>
    <row r="67" spans="1:36" x14ac:dyDescent="0.2">
      <c r="A67" s="61">
        <v>66</v>
      </c>
      <c r="B67" s="64" t="s">
        <v>52</v>
      </c>
      <c r="C67" s="65">
        <v>1605639</v>
      </c>
      <c r="D67" s="65">
        <v>1092210</v>
      </c>
      <c r="E67" s="105"/>
      <c r="F67" s="105"/>
      <c r="G67" s="105"/>
      <c r="H67" s="105"/>
      <c r="I67" s="105"/>
      <c r="J67" s="88"/>
      <c r="K67" s="88"/>
      <c r="L67" s="88"/>
      <c r="M67" s="88"/>
      <c r="N67" s="88"/>
      <c r="O67" s="83"/>
      <c r="P67" s="84"/>
      <c r="Q67" s="84"/>
      <c r="R67" s="84"/>
      <c r="S67" s="84"/>
      <c r="T67" s="78"/>
      <c r="U67" s="79"/>
      <c r="V67" s="79"/>
      <c r="W67" s="79"/>
      <c r="X67" s="79"/>
      <c r="Y67" s="75"/>
      <c r="Z67" s="76"/>
      <c r="AA67" s="76"/>
      <c r="AB67" s="76"/>
      <c r="AC67" s="76"/>
      <c r="AD67" s="76"/>
      <c r="AE67" s="70"/>
      <c r="AF67" s="71"/>
      <c r="AG67" s="71"/>
      <c r="AH67" s="71"/>
      <c r="AI67" s="71"/>
      <c r="AJ67" s="71"/>
    </row>
    <row r="68" spans="1:36" x14ac:dyDescent="0.2">
      <c r="A68" s="61">
        <v>67</v>
      </c>
      <c r="B68" s="61" t="s">
        <v>53</v>
      </c>
      <c r="C68" s="65">
        <v>1530189</v>
      </c>
      <c r="D68" s="65">
        <v>1059147</v>
      </c>
      <c r="E68" s="105"/>
      <c r="F68" s="105"/>
      <c r="G68" s="105"/>
      <c r="H68" s="105"/>
      <c r="I68" s="105"/>
      <c r="J68" s="88"/>
      <c r="K68" s="88"/>
      <c r="L68" s="88"/>
      <c r="M68" s="88"/>
      <c r="N68" s="88"/>
      <c r="O68" s="83"/>
      <c r="P68" s="84"/>
      <c r="Q68" s="84"/>
      <c r="R68" s="84"/>
      <c r="S68" s="84"/>
      <c r="T68" s="78"/>
      <c r="U68" s="79"/>
      <c r="V68" s="79"/>
      <c r="W68" s="79"/>
      <c r="X68" s="79"/>
      <c r="Y68" s="75"/>
      <c r="Z68" s="76"/>
      <c r="AA68" s="76"/>
      <c r="AB68" s="76"/>
      <c r="AC68" s="76"/>
      <c r="AD68" s="76"/>
      <c r="AE68" s="70"/>
      <c r="AF68" s="71"/>
      <c r="AG68" s="71"/>
      <c r="AH68" s="71"/>
      <c r="AI68" s="71"/>
      <c r="AJ68" s="71"/>
    </row>
    <row r="69" spans="1:36" x14ac:dyDescent="0.2">
      <c r="A69" s="61">
        <v>68</v>
      </c>
      <c r="B69" s="61" t="s">
        <v>54</v>
      </c>
      <c r="C69" s="65">
        <v>1541751</v>
      </c>
      <c r="D69" s="65">
        <v>1072137</v>
      </c>
      <c r="E69" s="105"/>
      <c r="F69" s="105"/>
      <c r="G69" s="105"/>
      <c r="H69" s="105"/>
      <c r="I69" s="105"/>
      <c r="J69" s="94">
        <v>42913</v>
      </c>
      <c r="K69" s="95">
        <v>0.4375</v>
      </c>
      <c r="L69" s="96">
        <v>3.51</v>
      </c>
      <c r="M69" s="97">
        <v>0.69499999999999995</v>
      </c>
      <c r="N69" s="97"/>
      <c r="O69" s="83"/>
      <c r="P69" s="84"/>
      <c r="Q69" s="84"/>
      <c r="R69" s="84"/>
      <c r="S69" s="84"/>
      <c r="T69" s="78"/>
      <c r="U69" s="79"/>
      <c r="V69" s="79"/>
      <c r="W69" s="79"/>
      <c r="X69" s="79"/>
      <c r="Y69" s="75"/>
      <c r="Z69" s="76"/>
      <c r="AA69" s="76"/>
      <c r="AB69" s="76"/>
      <c r="AC69" s="76"/>
      <c r="AD69" s="76"/>
      <c r="AE69" s="70"/>
      <c r="AF69" s="71"/>
      <c r="AG69" s="71"/>
      <c r="AH69" s="71"/>
      <c r="AI69" s="71"/>
      <c r="AJ69" s="71"/>
    </row>
    <row r="70" spans="1:36" x14ac:dyDescent="0.2">
      <c r="A70" s="61">
        <v>69</v>
      </c>
      <c r="B70" s="61" t="s">
        <v>55</v>
      </c>
      <c r="C70" s="65">
        <v>1565003</v>
      </c>
      <c r="D70" s="65">
        <v>1055006</v>
      </c>
      <c r="E70" s="105"/>
      <c r="F70" s="105"/>
      <c r="G70" s="105"/>
      <c r="H70" s="105"/>
      <c r="I70" s="105"/>
      <c r="J70" s="88"/>
      <c r="K70" s="88"/>
      <c r="L70" s="88"/>
      <c r="M70" s="88"/>
      <c r="N70" s="88"/>
      <c r="O70" s="83"/>
      <c r="P70" s="84"/>
      <c r="Q70" s="84"/>
      <c r="R70" s="84"/>
      <c r="S70" s="84"/>
      <c r="T70" s="78"/>
      <c r="U70" s="79"/>
      <c r="V70" s="79"/>
      <c r="W70" s="79"/>
      <c r="X70" s="79"/>
      <c r="Y70" s="75"/>
      <c r="Z70" s="76"/>
      <c r="AA70" s="76"/>
      <c r="AB70" s="76"/>
      <c r="AC70" s="76"/>
      <c r="AD70" s="76"/>
      <c r="AE70" s="70"/>
      <c r="AF70" s="71"/>
      <c r="AG70" s="71"/>
      <c r="AH70" s="71"/>
      <c r="AI70" s="71"/>
      <c r="AJ70" s="71"/>
    </row>
    <row r="71" spans="1:36" x14ac:dyDescent="0.2">
      <c r="A71" s="61">
        <v>70</v>
      </c>
      <c r="B71" s="61" t="s">
        <v>56</v>
      </c>
      <c r="C71" s="65">
        <v>1565094</v>
      </c>
      <c r="D71" s="65">
        <v>1054902</v>
      </c>
      <c r="E71" s="105"/>
      <c r="F71" s="105"/>
      <c r="G71" s="105"/>
      <c r="H71" s="105"/>
      <c r="I71" s="105"/>
      <c r="J71" s="88"/>
      <c r="K71" s="88"/>
      <c r="L71" s="88"/>
      <c r="M71" s="88"/>
      <c r="N71" s="88"/>
      <c r="O71" s="83"/>
      <c r="P71" s="84"/>
      <c r="Q71" s="84"/>
      <c r="R71" s="84"/>
      <c r="S71" s="84"/>
      <c r="T71" s="78"/>
      <c r="U71" s="79"/>
      <c r="V71" s="79"/>
      <c r="W71" s="79"/>
      <c r="X71" s="79"/>
      <c r="Y71" s="75"/>
      <c r="Z71" s="76"/>
      <c r="AA71" s="76"/>
      <c r="AB71" s="76"/>
      <c r="AC71" s="76"/>
      <c r="AD71" s="76"/>
      <c r="AE71" s="70"/>
      <c r="AF71" s="71"/>
      <c r="AG71" s="71"/>
      <c r="AH71" s="71"/>
      <c r="AI71" s="71"/>
      <c r="AJ71" s="71"/>
    </row>
    <row r="72" spans="1:36" x14ac:dyDescent="0.2">
      <c r="A72" s="61">
        <v>71</v>
      </c>
      <c r="B72" s="61" t="s">
        <v>57</v>
      </c>
      <c r="C72" s="65">
        <v>1565089</v>
      </c>
      <c r="D72" s="65">
        <v>1054904</v>
      </c>
      <c r="E72" s="105"/>
      <c r="F72" s="105"/>
      <c r="G72" s="105"/>
      <c r="H72" s="105"/>
      <c r="I72" s="105"/>
      <c r="J72" s="88"/>
      <c r="K72" s="88"/>
      <c r="L72" s="88"/>
      <c r="M72" s="88"/>
      <c r="N72" s="88"/>
      <c r="O72" s="83"/>
      <c r="P72" s="84"/>
      <c r="Q72" s="84"/>
      <c r="R72" s="84"/>
      <c r="S72" s="84"/>
      <c r="T72" s="78"/>
      <c r="U72" s="79"/>
      <c r="V72" s="79"/>
      <c r="W72" s="79"/>
      <c r="X72" s="79"/>
      <c r="Y72" s="75"/>
      <c r="Z72" s="76"/>
      <c r="AA72" s="76"/>
      <c r="AB72" s="76"/>
      <c r="AC72" s="76"/>
      <c r="AD72" s="76"/>
      <c r="AE72" s="70"/>
      <c r="AF72" s="71"/>
      <c r="AG72" s="71"/>
      <c r="AH72" s="71"/>
      <c r="AI72" s="71"/>
      <c r="AJ72" s="71"/>
    </row>
    <row r="73" spans="1:36" x14ac:dyDescent="0.2">
      <c r="A73" s="61">
        <v>72</v>
      </c>
      <c r="B73" s="61" t="s">
        <v>58</v>
      </c>
      <c r="C73" s="65">
        <v>1576345</v>
      </c>
      <c r="D73" s="65">
        <v>1085567</v>
      </c>
      <c r="E73" s="105"/>
      <c r="F73" s="105"/>
      <c r="G73" s="105"/>
      <c r="H73" s="105"/>
      <c r="I73" s="105"/>
      <c r="J73" s="88"/>
      <c r="K73" s="88"/>
      <c r="L73" s="88"/>
      <c r="M73" s="88"/>
      <c r="N73" s="88"/>
      <c r="O73" s="83"/>
      <c r="P73" s="84"/>
      <c r="Q73" s="84"/>
      <c r="R73" s="84"/>
      <c r="S73" s="84"/>
      <c r="T73" s="78"/>
      <c r="U73" s="79"/>
      <c r="V73" s="79"/>
      <c r="W73" s="79"/>
      <c r="X73" s="79"/>
      <c r="Y73" s="75"/>
      <c r="Z73" s="76"/>
      <c r="AA73" s="76"/>
      <c r="AB73" s="76"/>
      <c r="AC73" s="76"/>
      <c r="AD73" s="76"/>
      <c r="AE73" s="70"/>
      <c r="AF73" s="71"/>
      <c r="AG73" s="71"/>
      <c r="AH73" s="71"/>
      <c r="AI73" s="71"/>
      <c r="AJ73" s="71"/>
    </row>
    <row r="74" spans="1:36" x14ac:dyDescent="0.2">
      <c r="A74" s="61">
        <v>73</v>
      </c>
      <c r="B74" s="61" t="s">
        <v>59</v>
      </c>
      <c r="C74" s="65">
        <v>1589122</v>
      </c>
      <c r="D74" s="65">
        <v>1074237</v>
      </c>
      <c r="E74" s="105"/>
      <c r="F74" s="105"/>
      <c r="G74" s="105"/>
      <c r="H74" s="105"/>
      <c r="I74" s="105"/>
      <c r="J74" s="88"/>
      <c r="K74" s="88"/>
      <c r="L74" s="88"/>
      <c r="M74" s="88"/>
      <c r="N74" s="88"/>
      <c r="O74" s="83"/>
      <c r="P74" s="84"/>
      <c r="Q74" s="84"/>
      <c r="R74" s="84"/>
      <c r="S74" s="84"/>
      <c r="T74" s="78"/>
      <c r="U74" s="79"/>
      <c r="V74" s="79"/>
      <c r="W74" s="79"/>
      <c r="X74" s="79"/>
      <c r="Y74" s="75"/>
      <c r="Z74" s="76"/>
      <c r="AA74" s="76"/>
      <c r="AB74" s="76"/>
      <c r="AC74" s="76"/>
      <c r="AD74" s="76"/>
      <c r="AE74" s="70"/>
      <c r="AF74" s="71"/>
      <c r="AG74" s="71"/>
      <c r="AH74" s="71"/>
      <c r="AI74" s="71"/>
      <c r="AJ74" s="71"/>
    </row>
    <row r="75" spans="1:36" x14ac:dyDescent="0.2">
      <c r="A75" s="61">
        <v>74</v>
      </c>
      <c r="B75" s="61" t="s">
        <v>60</v>
      </c>
      <c r="C75" s="65">
        <v>1609801</v>
      </c>
      <c r="D75" s="65">
        <v>1051346</v>
      </c>
      <c r="E75" s="105"/>
      <c r="F75" s="105"/>
      <c r="G75" s="105"/>
      <c r="H75" s="105"/>
      <c r="I75" s="105"/>
      <c r="J75" s="88"/>
      <c r="K75" s="88"/>
      <c r="L75" s="88"/>
      <c r="M75" s="88"/>
      <c r="N75" s="88"/>
      <c r="O75" s="83"/>
      <c r="P75" s="84"/>
      <c r="Q75" s="84"/>
      <c r="R75" s="84"/>
      <c r="S75" s="84"/>
      <c r="T75" s="78"/>
      <c r="U75" s="79"/>
      <c r="V75" s="79"/>
      <c r="W75" s="79"/>
      <c r="X75" s="79"/>
      <c r="Y75" s="75"/>
      <c r="Z75" s="76"/>
      <c r="AA75" s="76"/>
      <c r="AB75" s="76"/>
      <c r="AC75" s="76"/>
      <c r="AD75" s="76"/>
      <c r="AE75" s="70"/>
      <c r="AF75" s="71"/>
      <c r="AG75" s="71"/>
      <c r="AH75" s="71"/>
      <c r="AI75" s="71"/>
      <c r="AJ75" s="71"/>
    </row>
    <row r="76" spans="1:36" x14ac:dyDescent="0.2">
      <c r="A76" s="61">
        <v>75</v>
      </c>
      <c r="B76" s="64" t="s">
        <v>11</v>
      </c>
      <c r="C76" s="65">
        <v>1363881</v>
      </c>
      <c r="D76" s="65">
        <v>1067370</v>
      </c>
      <c r="E76" s="105"/>
      <c r="F76" s="105"/>
      <c r="G76" s="105"/>
      <c r="H76" s="105"/>
      <c r="I76" s="105"/>
      <c r="J76" s="88"/>
      <c r="K76" s="88"/>
      <c r="L76" s="88"/>
      <c r="M76" s="88"/>
      <c r="N76" s="88"/>
      <c r="O76" s="83"/>
      <c r="P76" s="84"/>
      <c r="Q76" s="84"/>
      <c r="R76" s="84"/>
      <c r="S76" s="84"/>
      <c r="T76" s="78"/>
      <c r="U76" s="79"/>
      <c r="V76" s="79"/>
      <c r="W76" s="79"/>
      <c r="X76" s="79"/>
      <c r="Y76" s="75"/>
      <c r="Z76" s="76"/>
      <c r="AA76" s="76"/>
      <c r="AB76" s="76"/>
      <c r="AC76" s="76"/>
      <c r="AD76" s="76"/>
      <c r="AE76" s="70"/>
      <c r="AF76" s="71"/>
      <c r="AG76" s="71"/>
      <c r="AH76" s="71"/>
      <c r="AI76" s="71"/>
      <c r="AJ76" s="71"/>
    </row>
    <row r="77" spans="1:36" x14ac:dyDescent="0.2">
      <c r="A77" s="61">
        <v>76</v>
      </c>
      <c r="B77" s="61" t="s">
        <v>61</v>
      </c>
      <c r="C77" s="65">
        <v>1538934</v>
      </c>
      <c r="D77" s="65">
        <v>1073549</v>
      </c>
      <c r="E77" s="105"/>
      <c r="F77" s="105"/>
      <c r="G77" s="105"/>
      <c r="H77" s="105"/>
      <c r="I77" s="105"/>
      <c r="J77" s="88"/>
      <c r="K77" s="88"/>
      <c r="L77" s="88"/>
      <c r="M77" s="88"/>
      <c r="N77" s="88"/>
      <c r="O77" s="83"/>
      <c r="P77" s="84"/>
      <c r="Q77" s="84"/>
      <c r="R77" s="84"/>
      <c r="S77" s="84"/>
      <c r="T77" s="78"/>
      <c r="U77" s="79"/>
      <c r="V77" s="79"/>
      <c r="W77" s="79"/>
      <c r="X77" s="79"/>
      <c r="Y77" s="75"/>
      <c r="Z77" s="76"/>
      <c r="AA77" s="76"/>
      <c r="AB77" s="76"/>
      <c r="AC77" s="76"/>
      <c r="AD77" s="76"/>
      <c r="AE77" s="70"/>
      <c r="AF77" s="71"/>
      <c r="AG77" s="71"/>
      <c r="AH77" s="71"/>
      <c r="AI77" s="71"/>
      <c r="AJ77" s="71"/>
    </row>
    <row r="78" spans="1:36" x14ac:dyDescent="0.2">
      <c r="A78" s="61">
        <v>77</v>
      </c>
      <c r="B78" s="61" t="s">
        <v>76</v>
      </c>
      <c r="C78" s="61">
        <v>1388739</v>
      </c>
      <c r="D78" s="61">
        <v>1055392</v>
      </c>
      <c r="E78" s="105"/>
      <c r="F78" s="105"/>
      <c r="G78" s="105"/>
      <c r="H78" s="105"/>
      <c r="I78" s="105"/>
      <c r="J78" s="88"/>
      <c r="K78" s="88"/>
      <c r="L78" s="88"/>
      <c r="M78" s="88"/>
      <c r="N78" s="88"/>
      <c r="O78" s="83">
        <v>43250</v>
      </c>
      <c r="P78" s="84"/>
      <c r="Q78" s="84">
        <v>47.78</v>
      </c>
      <c r="R78" s="84"/>
      <c r="S78" s="84"/>
      <c r="T78" s="78">
        <v>43741</v>
      </c>
      <c r="U78" s="79"/>
      <c r="V78" s="79">
        <v>42.42</v>
      </c>
      <c r="W78" s="79">
        <v>0.43</v>
      </c>
      <c r="X78" s="79"/>
      <c r="Y78" s="75"/>
      <c r="Z78" s="76"/>
      <c r="AA78" s="76"/>
      <c r="AB78" s="76"/>
      <c r="AC78" s="76"/>
      <c r="AD78" s="76"/>
      <c r="AE78" s="70"/>
      <c r="AF78" s="71"/>
      <c r="AG78" s="71"/>
      <c r="AH78" s="71"/>
      <c r="AI78" s="71"/>
      <c r="AJ78" s="71"/>
    </row>
    <row r="79" spans="1:36" s="49" customFormat="1" x14ac:dyDescent="0.2">
      <c r="A79" s="67">
        <v>78</v>
      </c>
      <c r="B79" s="67" t="s">
        <v>73</v>
      </c>
      <c r="C79" s="67">
        <v>1451118</v>
      </c>
      <c r="D79" s="67">
        <v>1046384</v>
      </c>
      <c r="E79" s="106"/>
      <c r="F79" s="106"/>
      <c r="G79" s="106"/>
      <c r="H79" s="106"/>
      <c r="I79" s="106"/>
      <c r="J79" s="98"/>
      <c r="K79" s="98"/>
      <c r="L79" s="98"/>
      <c r="M79" s="98"/>
      <c r="N79" s="98"/>
      <c r="O79" s="85"/>
      <c r="P79" s="86"/>
      <c r="Q79" s="86"/>
      <c r="R79" s="86"/>
      <c r="S79" s="86"/>
      <c r="T79" s="80"/>
      <c r="U79" s="81"/>
      <c r="V79" s="81"/>
      <c r="W79" s="81"/>
      <c r="X79" s="81"/>
      <c r="Y79" s="75">
        <v>44888</v>
      </c>
      <c r="Z79" s="76" t="s">
        <v>133</v>
      </c>
      <c r="AA79" s="76">
        <v>3.3250000000000002</v>
      </c>
      <c r="AB79" s="76">
        <f>AA79-[1]N_estaticos!AU86</f>
        <v>1.2950000000000004</v>
      </c>
      <c r="AC79" s="76">
        <v>0.4</v>
      </c>
      <c r="AD79" s="76">
        <f>AB79-AC79</f>
        <v>0.89500000000000035</v>
      </c>
      <c r="AE79" s="70"/>
      <c r="AF79" s="71"/>
      <c r="AG79" s="71"/>
      <c r="AH79" s="71"/>
      <c r="AI79" s="71"/>
      <c r="AJ79" s="7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V85"/>
  <sheetViews>
    <sheetView zoomScale="50" zoomScaleNormal="50" workbookViewId="0">
      <pane xSplit="4" ySplit="1" topLeftCell="BM2" activePane="bottomRight" state="frozen"/>
      <selection pane="topRight" activeCell="E1" sqref="E1"/>
      <selection pane="bottomLeft" activeCell="A2" sqref="A2"/>
      <selection pane="bottomRight" activeCell="BU85" sqref="BU85"/>
    </sheetView>
  </sheetViews>
  <sheetFormatPr baseColWidth="10" defaultColWidth="59.85546875" defaultRowHeight="14.25" x14ac:dyDescent="0.2"/>
  <cols>
    <col min="1" max="1" width="10.140625" style="6" bestFit="1" customWidth="1"/>
    <col min="2" max="2" width="51.85546875" style="6" bestFit="1" customWidth="1"/>
    <col min="3" max="4" width="9.28515625" style="6" bestFit="1" customWidth="1"/>
    <col min="5" max="5" width="15.28515625" style="6" bestFit="1" customWidth="1"/>
    <col min="6" max="6" width="5.28515625" style="6" bestFit="1" customWidth="1"/>
    <col min="7" max="7" width="10.7109375" style="6" bestFit="1" customWidth="1"/>
    <col min="8" max="8" width="6.28515625" style="6" bestFit="1" customWidth="1"/>
    <col min="9" max="9" width="11" style="6" bestFit="1" customWidth="1"/>
    <col min="10" max="10" width="11.28515625" style="6" bestFit="1" customWidth="1"/>
    <col min="11" max="11" width="13" style="6" bestFit="1" customWidth="1"/>
    <col min="12" max="12" width="30.28515625" style="6" bestFit="1" customWidth="1"/>
    <col min="13" max="13" width="6.28515625" style="6" bestFit="1" customWidth="1"/>
    <col min="14" max="14" width="15.28515625" style="6" bestFit="1" customWidth="1"/>
    <col min="15" max="15" width="5.28515625" style="6" bestFit="1" customWidth="1"/>
    <col min="16" max="16" width="10.7109375" style="6" bestFit="1" customWidth="1"/>
    <col min="17" max="17" width="9.7109375" style="6" bestFit="1" customWidth="1"/>
    <col min="18" max="18" width="11" style="6" bestFit="1" customWidth="1"/>
    <col min="19" max="19" width="11.28515625" style="6" bestFit="1" customWidth="1"/>
    <col min="20" max="20" width="13" style="6" bestFit="1" customWidth="1"/>
    <col min="21" max="21" width="30.28515625" style="6" bestFit="1" customWidth="1"/>
    <col min="22" max="22" width="15.28515625" style="6" bestFit="1" customWidth="1"/>
    <col min="23" max="23" width="5.28515625" style="6" bestFit="1" customWidth="1"/>
    <col min="24" max="24" width="10.7109375" style="6" bestFit="1" customWidth="1"/>
    <col min="25" max="25" width="4.7109375" style="6" bestFit="1" customWidth="1"/>
    <col min="26" max="26" width="11" style="6" bestFit="1" customWidth="1"/>
    <col min="27" max="27" width="15.28515625" style="6" bestFit="1" customWidth="1"/>
    <col min="28" max="28" width="5.85546875" style="6" bestFit="1" customWidth="1"/>
    <col min="29" max="29" width="10.7109375" style="6" bestFit="1" customWidth="1"/>
    <col min="30" max="30" width="11" style="6" bestFit="1" customWidth="1"/>
    <col min="31" max="31" width="6.28515625" style="6" bestFit="1" customWidth="1"/>
    <col min="32" max="32" width="15.28515625" style="6" bestFit="1" customWidth="1"/>
    <col min="33" max="33" width="6.28515625" style="6" bestFit="1" customWidth="1"/>
    <col min="34" max="34" width="10.7109375" style="6" bestFit="1" customWidth="1"/>
    <col min="35" max="35" width="11" style="6" bestFit="1" customWidth="1"/>
    <col min="36" max="36" width="15.28515625" style="6" bestFit="1" customWidth="1"/>
    <col min="37" max="37" width="15.28515625" style="7" bestFit="1" customWidth="1"/>
    <col min="38" max="38" width="5.85546875" style="6" bestFit="1" customWidth="1"/>
    <col min="39" max="39" width="10.7109375" style="6" bestFit="1" customWidth="1"/>
    <col min="40" max="40" width="5.85546875" style="6" bestFit="1" customWidth="1"/>
    <col min="41" max="41" width="11" style="6" bestFit="1" customWidth="1"/>
    <col min="42" max="42" width="15.28515625" style="7" bestFit="1" customWidth="1"/>
    <col min="43" max="43" width="5.85546875" style="6" bestFit="1" customWidth="1"/>
    <col min="44" max="44" width="10.7109375" style="6" bestFit="1" customWidth="1"/>
    <col min="45" max="45" width="5.85546875" style="6" bestFit="1" customWidth="1"/>
    <col min="46" max="46" width="11" style="6" bestFit="1" customWidth="1"/>
    <col min="47" max="47" width="15.28515625" style="6" bestFit="1" customWidth="1"/>
    <col min="48" max="48" width="13.85546875" style="9" bestFit="1" customWidth="1"/>
    <col min="49" max="49" width="11.85546875" style="6" bestFit="1" customWidth="1"/>
    <col min="50" max="50" width="11.42578125" style="6" bestFit="1" customWidth="1"/>
    <col min="51" max="51" width="13.7109375" style="6" bestFit="1" customWidth="1"/>
    <col min="52" max="52" width="22.28515625" style="6" bestFit="1" customWidth="1"/>
    <col min="53" max="53" width="26.140625" style="6" bestFit="1" customWidth="1"/>
    <col min="54" max="54" width="20.140625" style="6" bestFit="1" customWidth="1"/>
    <col min="55" max="55" width="5.85546875" style="6" bestFit="1" customWidth="1"/>
    <col min="56" max="56" width="15.7109375" style="6" customWidth="1"/>
    <col min="57" max="57" width="9.28515625" style="51" bestFit="1" customWidth="1"/>
    <col min="58" max="59" width="10.28515625" style="42" bestFit="1" customWidth="1"/>
    <col min="60" max="60" width="13.28515625" style="42" bestFit="1" customWidth="1"/>
    <col min="61" max="61" width="20.42578125" style="42" bestFit="1" customWidth="1"/>
    <col min="62" max="62" width="22.42578125" style="42" bestFit="1" customWidth="1"/>
    <col min="63" max="63" width="15.5703125" style="42" bestFit="1" customWidth="1"/>
    <col min="64" max="64" width="5.5703125" style="50" bestFit="1" customWidth="1"/>
    <col min="65" max="65" width="10.5703125" style="42" bestFit="1" customWidth="1"/>
    <col min="66" max="66" width="9.28515625" style="51" bestFit="1" customWidth="1"/>
    <col min="67" max="68" width="10.28515625" style="42" bestFit="1" customWidth="1"/>
    <col min="69" max="69" width="13.28515625" style="42" bestFit="1" customWidth="1"/>
    <col min="70" max="70" width="20.42578125" style="42" bestFit="1" customWidth="1"/>
    <col min="71" max="71" width="22.42578125" style="42" bestFit="1" customWidth="1"/>
    <col min="72" max="72" width="15.5703125" style="42" bestFit="1" customWidth="1"/>
    <col min="73" max="73" width="5.5703125" style="50" bestFit="1" customWidth="1"/>
    <col min="74" max="74" width="10.5703125" style="42" bestFit="1" customWidth="1"/>
    <col min="75" max="16384" width="59.85546875" style="6"/>
  </cols>
  <sheetData>
    <row r="1" spans="1:74" ht="15" x14ac:dyDescent="0.25">
      <c r="A1" s="36" t="s">
        <v>94</v>
      </c>
      <c r="B1" s="38" t="s">
        <v>0</v>
      </c>
      <c r="C1" s="107" t="s">
        <v>1</v>
      </c>
      <c r="D1" s="107" t="s">
        <v>2</v>
      </c>
      <c r="E1" s="38" t="s">
        <v>74</v>
      </c>
      <c r="F1" s="108" t="s">
        <v>79</v>
      </c>
      <c r="G1" s="108" t="s">
        <v>80</v>
      </c>
      <c r="H1" s="108" t="s">
        <v>81</v>
      </c>
      <c r="I1" s="108" t="s">
        <v>82</v>
      </c>
      <c r="J1" s="108" t="s">
        <v>83</v>
      </c>
      <c r="K1" s="108" t="s">
        <v>84</v>
      </c>
      <c r="L1" s="108" t="s">
        <v>85</v>
      </c>
      <c r="M1" s="108" t="s">
        <v>81</v>
      </c>
      <c r="N1" s="38" t="s">
        <v>74</v>
      </c>
      <c r="O1" s="109" t="s">
        <v>79</v>
      </c>
      <c r="P1" s="109" t="s">
        <v>80</v>
      </c>
      <c r="Q1" s="109" t="s">
        <v>81</v>
      </c>
      <c r="R1" s="109" t="s">
        <v>82</v>
      </c>
      <c r="S1" s="109" t="s">
        <v>83</v>
      </c>
      <c r="T1" s="108" t="s">
        <v>84</v>
      </c>
      <c r="U1" s="108" t="s">
        <v>85</v>
      </c>
      <c r="V1" s="110" t="s">
        <v>74</v>
      </c>
      <c r="W1" s="111" t="s">
        <v>79</v>
      </c>
      <c r="X1" s="111" t="s">
        <v>80</v>
      </c>
      <c r="Y1" s="111" t="s">
        <v>81</v>
      </c>
      <c r="Z1" s="111" t="s">
        <v>82</v>
      </c>
      <c r="AA1" s="110" t="s">
        <v>74</v>
      </c>
      <c r="AB1" s="111" t="s">
        <v>79</v>
      </c>
      <c r="AC1" s="111" t="s">
        <v>80</v>
      </c>
      <c r="AD1" s="111" t="s">
        <v>82</v>
      </c>
      <c r="AE1" s="111" t="s">
        <v>81</v>
      </c>
      <c r="AF1" s="110" t="s">
        <v>74</v>
      </c>
      <c r="AG1" s="111" t="s">
        <v>79</v>
      </c>
      <c r="AH1" s="111" t="s">
        <v>80</v>
      </c>
      <c r="AI1" s="111" t="s">
        <v>82</v>
      </c>
      <c r="AJ1" s="111" t="s">
        <v>87</v>
      </c>
      <c r="AK1" s="112" t="s">
        <v>74</v>
      </c>
      <c r="AL1" s="111" t="s">
        <v>79</v>
      </c>
      <c r="AM1" s="111" t="s">
        <v>80</v>
      </c>
      <c r="AN1" s="111" t="s">
        <v>81</v>
      </c>
      <c r="AO1" s="111" t="s">
        <v>82</v>
      </c>
      <c r="AP1" s="112" t="s">
        <v>74</v>
      </c>
      <c r="AQ1" s="111" t="s">
        <v>79</v>
      </c>
      <c r="AR1" s="111" t="s">
        <v>80</v>
      </c>
      <c r="AS1" s="111" t="s">
        <v>81</v>
      </c>
      <c r="AT1" s="111" t="s">
        <v>82</v>
      </c>
      <c r="AU1" s="111" t="s">
        <v>87</v>
      </c>
      <c r="AV1" s="10" t="s">
        <v>43</v>
      </c>
      <c r="AW1" s="37" t="s">
        <v>117</v>
      </c>
      <c r="AX1" s="37" t="s">
        <v>118</v>
      </c>
      <c r="AY1" s="37" t="s">
        <v>119</v>
      </c>
      <c r="AZ1" s="37" t="s">
        <v>120</v>
      </c>
      <c r="BA1" s="37" t="s">
        <v>121</v>
      </c>
      <c r="BB1" s="37" t="s">
        <v>122</v>
      </c>
      <c r="BC1" s="37" t="s">
        <v>79</v>
      </c>
      <c r="BD1" s="108" t="s">
        <v>127</v>
      </c>
      <c r="BE1" s="113" t="s">
        <v>43</v>
      </c>
      <c r="BF1" s="44" t="s">
        <v>117</v>
      </c>
      <c r="BG1" s="44" t="s">
        <v>118</v>
      </c>
      <c r="BH1" s="44" t="s">
        <v>119</v>
      </c>
      <c r="BI1" s="44" t="s">
        <v>120</v>
      </c>
      <c r="BJ1" s="44" t="s">
        <v>121</v>
      </c>
      <c r="BK1" s="44" t="s">
        <v>122</v>
      </c>
      <c r="BL1" s="114" t="s">
        <v>79</v>
      </c>
      <c r="BM1" s="115" t="s">
        <v>127</v>
      </c>
      <c r="BN1" s="54" t="s">
        <v>43</v>
      </c>
      <c r="BO1" s="44" t="s">
        <v>117</v>
      </c>
      <c r="BP1" s="44" t="s">
        <v>118</v>
      </c>
      <c r="BQ1" s="44" t="s">
        <v>119</v>
      </c>
      <c r="BR1" s="44" t="s">
        <v>120</v>
      </c>
      <c r="BS1" s="44" t="s">
        <v>121</v>
      </c>
      <c r="BT1" s="44" t="s">
        <v>122</v>
      </c>
      <c r="BU1" s="114" t="s">
        <v>79</v>
      </c>
      <c r="BV1" s="115" t="s">
        <v>127</v>
      </c>
    </row>
    <row r="2" spans="1:74" x14ac:dyDescent="0.2">
      <c r="A2" s="36">
        <v>1</v>
      </c>
      <c r="B2" s="116" t="s">
        <v>3</v>
      </c>
      <c r="C2" s="117">
        <v>1605263</v>
      </c>
      <c r="D2" s="117">
        <v>999838</v>
      </c>
      <c r="E2" s="118">
        <v>42327</v>
      </c>
      <c r="F2" s="119">
        <v>7.29</v>
      </c>
      <c r="G2" s="119">
        <v>-17.7</v>
      </c>
      <c r="H2" s="119">
        <v>27.5</v>
      </c>
      <c r="I2" s="119">
        <v>399</v>
      </c>
      <c r="J2" s="119">
        <v>199.6</v>
      </c>
      <c r="K2" s="119">
        <v>0.19</v>
      </c>
      <c r="L2" s="119">
        <v>2500</v>
      </c>
      <c r="M2" s="119">
        <v>28.9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120">
        <v>43090</v>
      </c>
      <c r="AG2" s="119"/>
      <c r="AH2" s="119"/>
      <c r="AI2" s="119">
        <v>244</v>
      </c>
      <c r="AJ2" s="119">
        <v>28.4</v>
      </c>
      <c r="AK2" s="121"/>
      <c r="AL2" s="36"/>
      <c r="AM2" s="36"/>
      <c r="AN2" s="36"/>
      <c r="AO2" s="36"/>
      <c r="AP2" s="121"/>
      <c r="AQ2" s="36"/>
      <c r="AR2" s="36"/>
      <c r="AS2" s="36"/>
      <c r="AT2" s="36"/>
      <c r="AU2" s="36"/>
      <c r="AV2" s="59"/>
      <c r="AW2" s="36"/>
      <c r="AX2" s="36"/>
      <c r="AY2" s="36"/>
      <c r="AZ2" s="36"/>
      <c r="BA2" s="36"/>
      <c r="BB2" s="36"/>
      <c r="BC2" s="36"/>
      <c r="BD2" s="36"/>
      <c r="BE2" s="122"/>
      <c r="BF2" s="44"/>
      <c r="BG2" s="44"/>
      <c r="BH2" s="44"/>
      <c r="BI2" s="44"/>
      <c r="BJ2" s="44"/>
      <c r="BK2" s="44"/>
      <c r="BL2" s="114"/>
      <c r="BM2" s="44"/>
      <c r="BN2" s="54"/>
      <c r="BO2" s="44"/>
      <c r="BP2" s="44"/>
      <c r="BQ2" s="44"/>
      <c r="BR2" s="44"/>
      <c r="BS2" s="44"/>
      <c r="BT2" s="44"/>
      <c r="BU2" s="114"/>
      <c r="BV2" s="44"/>
    </row>
    <row r="3" spans="1:74" x14ac:dyDescent="0.2">
      <c r="A3" s="36">
        <v>2</v>
      </c>
      <c r="B3" s="116" t="s">
        <v>4</v>
      </c>
      <c r="C3" s="117">
        <v>1605244</v>
      </c>
      <c r="D3" s="117">
        <v>1000465</v>
      </c>
      <c r="E3" s="118">
        <v>42328</v>
      </c>
      <c r="F3" s="119">
        <v>7.01</v>
      </c>
      <c r="G3" s="119">
        <v>-10.3</v>
      </c>
      <c r="H3" s="119">
        <v>30</v>
      </c>
      <c r="I3" s="119">
        <v>333</v>
      </c>
      <c r="J3" s="119">
        <v>166.4</v>
      </c>
      <c r="K3" s="119">
        <v>0.16</v>
      </c>
      <c r="L3" s="119">
        <v>3010</v>
      </c>
      <c r="M3" s="119">
        <v>30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121"/>
      <c r="AL3" s="36"/>
      <c r="AM3" s="36"/>
      <c r="AN3" s="36"/>
      <c r="AO3" s="36"/>
      <c r="AP3" s="121"/>
      <c r="AQ3" s="36"/>
      <c r="AR3" s="36"/>
      <c r="AS3" s="36"/>
      <c r="AT3" s="36"/>
      <c r="AU3" s="36"/>
      <c r="AV3" s="59"/>
      <c r="AW3" s="36"/>
      <c r="AX3" s="36"/>
      <c r="AY3" s="36"/>
      <c r="AZ3" s="36"/>
      <c r="BA3" s="36"/>
      <c r="BB3" s="36"/>
      <c r="BC3" s="36"/>
      <c r="BD3" s="36"/>
      <c r="BE3" s="122"/>
      <c r="BF3" s="44"/>
      <c r="BG3" s="44"/>
      <c r="BH3" s="44"/>
      <c r="BI3" s="44"/>
      <c r="BJ3" s="44"/>
      <c r="BK3" s="44"/>
      <c r="BL3" s="114"/>
      <c r="BM3" s="44"/>
      <c r="BN3" s="54"/>
      <c r="BO3" s="44"/>
      <c r="BP3" s="44"/>
      <c r="BQ3" s="44"/>
      <c r="BR3" s="44"/>
      <c r="BS3" s="44"/>
      <c r="BT3" s="44"/>
      <c r="BU3" s="114"/>
      <c r="BV3" s="44"/>
    </row>
    <row r="4" spans="1:74" x14ac:dyDescent="0.2">
      <c r="A4" s="36">
        <v>3</v>
      </c>
      <c r="B4" s="116" t="s">
        <v>4</v>
      </c>
      <c r="C4" s="117">
        <v>1605244</v>
      </c>
      <c r="D4" s="117">
        <v>1000465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121"/>
      <c r="AL4" s="36"/>
      <c r="AM4" s="36"/>
      <c r="AN4" s="36"/>
      <c r="AO4" s="36"/>
      <c r="AP4" s="121"/>
      <c r="AQ4" s="36"/>
      <c r="AR4" s="36"/>
      <c r="AS4" s="36"/>
      <c r="AT4" s="36"/>
      <c r="AU4" s="36"/>
      <c r="AV4" s="59"/>
      <c r="AW4" s="36"/>
      <c r="AX4" s="36"/>
      <c r="AY4" s="36"/>
      <c r="AZ4" s="36"/>
      <c r="BA4" s="36"/>
      <c r="BB4" s="36"/>
      <c r="BC4" s="36"/>
      <c r="BD4" s="36"/>
      <c r="BE4" s="122"/>
      <c r="BF4" s="44"/>
      <c r="BG4" s="44"/>
      <c r="BH4" s="44"/>
      <c r="BI4" s="44"/>
      <c r="BJ4" s="44"/>
      <c r="BK4" s="44"/>
      <c r="BL4" s="114"/>
      <c r="BM4" s="44"/>
      <c r="BN4" s="54"/>
      <c r="BO4" s="44"/>
      <c r="BP4" s="44"/>
      <c r="BQ4" s="44"/>
      <c r="BR4" s="44"/>
      <c r="BS4" s="44"/>
      <c r="BT4" s="44"/>
      <c r="BU4" s="114"/>
      <c r="BV4" s="44"/>
    </row>
    <row r="5" spans="1:74" x14ac:dyDescent="0.2">
      <c r="A5" s="36">
        <v>4</v>
      </c>
      <c r="B5" s="116" t="s">
        <v>5</v>
      </c>
      <c r="C5" s="117">
        <v>1605099</v>
      </c>
      <c r="D5" s="117">
        <v>1001504</v>
      </c>
      <c r="E5" s="118">
        <v>42328</v>
      </c>
      <c r="F5" s="119">
        <v>7.43</v>
      </c>
      <c r="G5" s="119">
        <v>-25.9</v>
      </c>
      <c r="H5" s="119">
        <v>28.1</v>
      </c>
      <c r="I5" s="119">
        <v>634</v>
      </c>
      <c r="J5" s="119">
        <v>317</v>
      </c>
      <c r="K5" s="119">
        <v>0.31</v>
      </c>
      <c r="L5" s="119">
        <v>1580</v>
      </c>
      <c r="M5" s="119">
        <v>29.8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121"/>
      <c r="AL5" s="36"/>
      <c r="AM5" s="36"/>
      <c r="AN5" s="36"/>
      <c r="AO5" s="36"/>
      <c r="AP5" s="121"/>
      <c r="AQ5" s="36"/>
      <c r="AR5" s="36"/>
      <c r="AS5" s="36"/>
      <c r="AT5" s="36"/>
      <c r="AU5" s="36"/>
      <c r="AV5" s="59"/>
      <c r="AW5" s="36"/>
      <c r="AX5" s="36"/>
      <c r="AY5" s="36"/>
      <c r="AZ5" s="36"/>
      <c r="BA5" s="36"/>
      <c r="BB5" s="36"/>
      <c r="BC5" s="36"/>
      <c r="BD5" s="36"/>
      <c r="BE5" s="122"/>
      <c r="BF5" s="44"/>
      <c r="BG5" s="44"/>
      <c r="BH5" s="44"/>
      <c r="BI5" s="44"/>
      <c r="BJ5" s="44"/>
      <c r="BK5" s="44"/>
      <c r="BL5" s="114"/>
      <c r="BM5" s="44"/>
      <c r="BN5" s="54"/>
      <c r="BO5" s="44"/>
      <c r="BP5" s="44"/>
      <c r="BQ5" s="44"/>
      <c r="BR5" s="44"/>
      <c r="BS5" s="44"/>
      <c r="BT5" s="44"/>
      <c r="BU5" s="114"/>
      <c r="BV5" s="44"/>
    </row>
    <row r="6" spans="1:74" x14ac:dyDescent="0.2">
      <c r="A6" s="36">
        <v>5</v>
      </c>
      <c r="B6" s="116" t="s">
        <v>6</v>
      </c>
      <c r="C6" s="117">
        <v>1605190</v>
      </c>
      <c r="D6" s="117">
        <v>1002054</v>
      </c>
      <c r="E6" s="118">
        <v>42328</v>
      </c>
      <c r="F6" s="119">
        <v>7.68</v>
      </c>
      <c r="G6" s="119">
        <v>-41</v>
      </c>
      <c r="H6" s="119">
        <v>28.7</v>
      </c>
      <c r="I6" s="119">
        <v>396</v>
      </c>
      <c r="J6" s="119">
        <v>197.9</v>
      </c>
      <c r="K6" s="119">
        <v>0.19</v>
      </c>
      <c r="L6" s="119">
        <v>2530</v>
      </c>
      <c r="M6" s="119">
        <v>29.6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121"/>
      <c r="AL6" s="36"/>
      <c r="AM6" s="36"/>
      <c r="AN6" s="36"/>
      <c r="AO6" s="36"/>
      <c r="AP6" s="121"/>
      <c r="AQ6" s="36"/>
      <c r="AR6" s="36"/>
      <c r="AS6" s="36"/>
      <c r="AT6" s="36"/>
      <c r="AU6" s="36"/>
      <c r="AV6" s="59"/>
      <c r="AW6" s="36"/>
      <c r="AX6" s="36"/>
      <c r="AY6" s="36"/>
      <c r="AZ6" s="36"/>
      <c r="BA6" s="36"/>
      <c r="BB6" s="36"/>
      <c r="BC6" s="36"/>
      <c r="BD6" s="36"/>
      <c r="BE6" s="122"/>
      <c r="BF6" s="44"/>
      <c r="BG6" s="44"/>
      <c r="BH6" s="44"/>
      <c r="BI6" s="44"/>
      <c r="BJ6" s="44"/>
      <c r="BK6" s="44"/>
      <c r="BL6" s="114"/>
      <c r="BM6" s="44"/>
      <c r="BN6" s="54"/>
      <c r="BO6" s="44"/>
      <c r="BP6" s="44"/>
      <c r="BQ6" s="44"/>
      <c r="BR6" s="44"/>
      <c r="BS6" s="44"/>
      <c r="BT6" s="44"/>
      <c r="BU6" s="114"/>
      <c r="BV6" s="44"/>
    </row>
    <row r="7" spans="1:74" x14ac:dyDescent="0.2">
      <c r="A7" s="36">
        <v>6</v>
      </c>
      <c r="B7" s="116" t="s">
        <v>7</v>
      </c>
      <c r="C7" s="117">
        <v>1606309</v>
      </c>
      <c r="D7" s="117">
        <v>1001241</v>
      </c>
      <c r="E7" s="118">
        <v>42328</v>
      </c>
      <c r="F7" s="119">
        <v>7.67</v>
      </c>
      <c r="G7" s="119">
        <v>-40.1</v>
      </c>
      <c r="H7" s="119">
        <v>29.1</v>
      </c>
      <c r="I7" s="119">
        <v>337</v>
      </c>
      <c r="J7" s="119">
        <v>168.6</v>
      </c>
      <c r="K7" s="119">
        <v>0.16</v>
      </c>
      <c r="L7" s="119">
        <v>2970</v>
      </c>
      <c r="M7" s="119">
        <v>29.1</v>
      </c>
      <c r="N7" s="118">
        <v>42697</v>
      </c>
      <c r="O7" s="119">
        <v>8.0299999999999994</v>
      </c>
      <c r="P7" s="119">
        <v>-36.1</v>
      </c>
      <c r="Q7" s="119">
        <v>28.3</v>
      </c>
      <c r="R7" s="119">
        <v>339</v>
      </c>
      <c r="S7" s="119">
        <v>169.3</v>
      </c>
      <c r="T7" s="119">
        <v>0.16</v>
      </c>
      <c r="U7" s="119">
        <v>2950</v>
      </c>
      <c r="V7" s="36"/>
      <c r="W7" s="36"/>
      <c r="X7" s="36"/>
      <c r="Y7" s="36"/>
      <c r="Z7" s="36"/>
      <c r="AA7" s="120">
        <v>43067</v>
      </c>
      <c r="AB7" s="119">
        <v>7.54</v>
      </c>
      <c r="AC7" s="119">
        <v>-32.5</v>
      </c>
      <c r="AD7" s="119">
        <v>281</v>
      </c>
      <c r="AE7" s="119">
        <v>26.5</v>
      </c>
      <c r="AF7" s="120">
        <v>43090</v>
      </c>
      <c r="AG7" s="119">
        <v>7.62</v>
      </c>
      <c r="AH7" s="119">
        <v>-36.299999999999997</v>
      </c>
      <c r="AI7" s="119">
        <v>292</v>
      </c>
      <c r="AJ7" s="119">
        <v>29.4</v>
      </c>
      <c r="AK7" s="121"/>
      <c r="AL7" s="36"/>
      <c r="AM7" s="36"/>
      <c r="AN7" s="36"/>
      <c r="AO7" s="36"/>
      <c r="AP7" s="121"/>
      <c r="AQ7" s="36"/>
      <c r="AR7" s="36"/>
      <c r="AS7" s="36"/>
      <c r="AT7" s="36"/>
      <c r="AU7" s="36"/>
      <c r="AV7" s="59"/>
      <c r="AW7" s="36"/>
      <c r="AX7" s="36"/>
      <c r="AY7" s="36"/>
      <c r="AZ7" s="36"/>
      <c r="BA7" s="36"/>
      <c r="BB7" s="36"/>
      <c r="BC7" s="36"/>
      <c r="BD7" s="36"/>
      <c r="BE7" s="122"/>
      <c r="BF7" s="44"/>
      <c r="BG7" s="44"/>
      <c r="BH7" s="44"/>
      <c r="BI7" s="44"/>
      <c r="BJ7" s="44"/>
      <c r="BK7" s="44"/>
      <c r="BL7" s="114"/>
      <c r="BM7" s="44"/>
      <c r="BN7" s="54"/>
      <c r="BO7" s="44"/>
      <c r="BP7" s="44"/>
      <c r="BQ7" s="44"/>
      <c r="BR7" s="44"/>
      <c r="BS7" s="44"/>
      <c r="BT7" s="44"/>
      <c r="BU7" s="114"/>
      <c r="BV7" s="44"/>
    </row>
    <row r="8" spans="1:74" x14ac:dyDescent="0.2">
      <c r="A8" s="36">
        <v>7</v>
      </c>
      <c r="B8" s="116" t="s">
        <v>8</v>
      </c>
      <c r="C8" s="117">
        <v>1620256</v>
      </c>
      <c r="D8" s="117">
        <v>1008780</v>
      </c>
      <c r="E8" s="118">
        <v>42328</v>
      </c>
      <c r="F8" s="119">
        <v>6.92</v>
      </c>
      <c r="G8" s="119">
        <v>5.7</v>
      </c>
      <c r="H8" s="119">
        <v>28.4</v>
      </c>
      <c r="I8" s="119">
        <v>287</v>
      </c>
      <c r="J8" s="119">
        <v>143.4</v>
      </c>
      <c r="K8" s="119">
        <v>0.14000000000000001</v>
      </c>
      <c r="L8" s="119">
        <v>3490</v>
      </c>
      <c r="M8" s="119">
        <v>28.8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121"/>
      <c r="AL8" s="36"/>
      <c r="AM8" s="36"/>
      <c r="AN8" s="36"/>
      <c r="AO8" s="36"/>
      <c r="AP8" s="121"/>
      <c r="AQ8" s="36"/>
      <c r="AR8" s="36"/>
      <c r="AS8" s="36"/>
      <c r="AT8" s="36"/>
      <c r="AU8" s="36"/>
      <c r="AV8" s="59"/>
      <c r="AW8" s="36"/>
      <c r="AX8" s="36"/>
      <c r="AY8" s="36"/>
      <c r="AZ8" s="36"/>
      <c r="BA8" s="36"/>
      <c r="BB8" s="36"/>
      <c r="BC8" s="36"/>
      <c r="BD8" s="36"/>
      <c r="BE8" s="122"/>
      <c r="BF8" s="44"/>
      <c r="BG8" s="44"/>
      <c r="BH8" s="44"/>
      <c r="BI8" s="44"/>
      <c r="BJ8" s="44"/>
      <c r="BK8" s="44"/>
      <c r="BL8" s="114"/>
      <c r="BM8" s="44"/>
      <c r="BN8" s="54"/>
      <c r="BO8" s="44"/>
      <c r="BP8" s="44"/>
      <c r="BQ8" s="44"/>
      <c r="BR8" s="44"/>
      <c r="BS8" s="44"/>
      <c r="BT8" s="44"/>
      <c r="BU8" s="114"/>
      <c r="BV8" s="44"/>
    </row>
    <row r="9" spans="1:74" x14ac:dyDescent="0.2">
      <c r="A9" s="36">
        <v>8</v>
      </c>
      <c r="B9" s="38" t="s">
        <v>9</v>
      </c>
      <c r="C9" s="36">
        <v>1620639</v>
      </c>
      <c r="D9" s="36">
        <v>1008627</v>
      </c>
      <c r="E9" s="118">
        <v>42328</v>
      </c>
      <c r="F9" s="119">
        <v>6.75</v>
      </c>
      <c r="G9" s="119">
        <v>5.8</v>
      </c>
      <c r="H9" s="119">
        <v>29.7</v>
      </c>
      <c r="I9" s="119">
        <v>243</v>
      </c>
      <c r="J9" s="119">
        <v>121.4</v>
      </c>
      <c r="K9" s="119">
        <v>0.12</v>
      </c>
      <c r="L9" s="119">
        <v>4120</v>
      </c>
      <c r="M9" s="119">
        <v>30.3</v>
      </c>
      <c r="N9" s="36"/>
      <c r="O9" s="36"/>
      <c r="P9" s="36"/>
      <c r="Q9" s="36"/>
      <c r="R9" s="36"/>
      <c r="S9" s="36"/>
      <c r="T9" s="36"/>
      <c r="U9" s="36"/>
      <c r="V9" s="123">
        <v>42912</v>
      </c>
      <c r="W9" s="119">
        <v>7.55</v>
      </c>
      <c r="X9" s="119">
        <v>-7.9</v>
      </c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121"/>
      <c r="AL9" s="36"/>
      <c r="AM9" s="36"/>
      <c r="AN9" s="36"/>
      <c r="AO9" s="36"/>
      <c r="AP9" s="121"/>
      <c r="AQ9" s="36"/>
      <c r="AR9" s="36"/>
      <c r="AS9" s="36"/>
      <c r="AT9" s="36"/>
      <c r="AU9" s="36"/>
      <c r="AV9" s="59"/>
      <c r="AW9" s="36"/>
      <c r="AX9" s="36"/>
      <c r="AY9" s="36"/>
      <c r="AZ9" s="36"/>
      <c r="BA9" s="36"/>
      <c r="BB9" s="36"/>
      <c r="BC9" s="36"/>
      <c r="BD9" s="36"/>
      <c r="BE9" s="122"/>
      <c r="BF9" s="44"/>
      <c r="BG9" s="44"/>
      <c r="BH9" s="44"/>
      <c r="BI9" s="44"/>
      <c r="BJ9" s="44"/>
      <c r="BK9" s="44"/>
      <c r="BL9" s="114"/>
      <c r="BM9" s="44"/>
      <c r="BN9" s="54"/>
      <c r="BO9" s="44"/>
      <c r="BP9" s="44"/>
      <c r="BQ9" s="44"/>
      <c r="BR9" s="44"/>
      <c r="BS9" s="44"/>
      <c r="BT9" s="44"/>
      <c r="BU9" s="114"/>
      <c r="BV9" s="44"/>
    </row>
    <row r="10" spans="1:74" ht="15" x14ac:dyDescent="0.25">
      <c r="A10" s="36">
        <v>9</v>
      </c>
      <c r="B10" s="38" t="s">
        <v>10</v>
      </c>
      <c r="C10" s="36">
        <v>1410752</v>
      </c>
      <c r="D10" s="36">
        <v>1051245</v>
      </c>
      <c r="E10" s="118">
        <v>42329</v>
      </c>
      <c r="F10" s="119">
        <v>6.23</v>
      </c>
      <c r="G10" s="119">
        <v>34.9</v>
      </c>
      <c r="H10" s="119">
        <v>30</v>
      </c>
      <c r="I10" s="119">
        <v>331</v>
      </c>
      <c r="J10" s="119">
        <v>165.6</v>
      </c>
      <c r="K10" s="119">
        <v>0.16</v>
      </c>
      <c r="L10" s="119">
        <v>3020</v>
      </c>
      <c r="M10" s="119">
        <v>30.4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121"/>
      <c r="AL10" s="36"/>
      <c r="AM10" s="36"/>
      <c r="AN10" s="36"/>
      <c r="AO10" s="36"/>
      <c r="AP10" s="121"/>
      <c r="AQ10" s="36"/>
      <c r="AR10" s="36"/>
      <c r="AS10" s="36"/>
      <c r="AT10" s="36"/>
      <c r="AU10" s="36"/>
      <c r="AV10" s="59">
        <v>44139</v>
      </c>
      <c r="AW10" s="36"/>
      <c r="AX10" s="36"/>
      <c r="AY10" s="36"/>
      <c r="AZ10" s="36"/>
      <c r="BA10" s="37">
        <v>402</v>
      </c>
      <c r="BB10" s="37">
        <v>30</v>
      </c>
      <c r="BC10" s="37">
        <v>6.18</v>
      </c>
      <c r="BD10" s="36"/>
      <c r="BE10" s="122"/>
      <c r="BF10" s="44"/>
      <c r="BG10" s="44"/>
      <c r="BH10" s="44"/>
      <c r="BI10" s="44"/>
      <c r="BJ10" s="44"/>
      <c r="BK10" s="44"/>
      <c r="BL10" s="114"/>
      <c r="BM10" s="44"/>
      <c r="BN10" s="54"/>
      <c r="BO10" s="44"/>
      <c r="BP10" s="44"/>
      <c r="BQ10" s="44"/>
      <c r="BR10" s="44"/>
      <c r="BS10" s="44"/>
      <c r="BT10" s="44"/>
      <c r="BU10" s="114"/>
      <c r="BV10" s="44"/>
    </row>
    <row r="11" spans="1:74" ht="15" x14ac:dyDescent="0.25">
      <c r="A11" s="36">
        <v>10</v>
      </c>
      <c r="B11" s="116" t="s">
        <v>11</v>
      </c>
      <c r="C11" s="117">
        <v>1363881</v>
      </c>
      <c r="D11" s="117">
        <v>1067370</v>
      </c>
      <c r="E11" s="118">
        <v>42329</v>
      </c>
      <c r="F11" s="119">
        <v>6.59</v>
      </c>
      <c r="G11" s="119">
        <v>14.2</v>
      </c>
      <c r="H11" s="119">
        <v>28.2</v>
      </c>
      <c r="I11" s="119">
        <v>254</v>
      </c>
      <c r="J11" s="119">
        <v>127</v>
      </c>
      <c r="K11" s="119">
        <v>0.12</v>
      </c>
      <c r="L11" s="119">
        <v>3940</v>
      </c>
      <c r="M11" s="119">
        <v>29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120">
        <v>43096</v>
      </c>
      <c r="AG11" s="124">
        <v>6.75</v>
      </c>
      <c r="AH11" s="124">
        <v>14.4</v>
      </c>
      <c r="AI11" s="119">
        <v>204</v>
      </c>
      <c r="AJ11" s="119">
        <v>29.4</v>
      </c>
      <c r="AK11" s="121">
        <v>43250</v>
      </c>
      <c r="AL11" s="36">
        <v>6.4</v>
      </c>
      <c r="AM11" s="36">
        <v>20.2</v>
      </c>
      <c r="AN11" s="36">
        <v>28.4</v>
      </c>
      <c r="AO11" s="36">
        <v>215</v>
      </c>
      <c r="AP11" s="121"/>
      <c r="AQ11" s="36"/>
      <c r="AR11" s="36"/>
      <c r="AS11" s="36"/>
      <c r="AT11" s="36"/>
      <c r="AU11" s="36"/>
      <c r="AV11" s="59">
        <v>44145</v>
      </c>
      <c r="AW11" s="36"/>
      <c r="AX11" s="36"/>
      <c r="AY11" s="36"/>
      <c r="AZ11" s="36"/>
      <c r="BA11" s="37">
        <v>254</v>
      </c>
      <c r="BB11" s="37">
        <v>28.2</v>
      </c>
      <c r="BC11" s="37">
        <v>7.06</v>
      </c>
      <c r="BD11" s="37">
        <v>4.3499999999999996</v>
      </c>
      <c r="BE11" s="122">
        <f>[1]N_estaticos!AS11</f>
        <v>44889</v>
      </c>
      <c r="BF11" s="44">
        <v>58.9</v>
      </c>
      <c r="BG11" s="44">
        <v>9.3000000000000007</v>
      </c>
      <c r="BH11" s="44">
        <v>0.06</v>
      </c>
      <c r="BI11" s="44">
        <v>8490</v>
      </c>
      <c r="BJ11" s="44">
        <v>117.8</v>
      </c>
      <c r="BK11" s="44">
        <v>28.7</v>
      </c>
      <c r="BL11" s="114">
        <v>7.02</v>
      </c>
      <c r="BM11" s="44"/>
      <c r="BN11" s="54"/>
      <c r="BO11" s="44"/>
      <c r="BP11" s="44"/>
      <c r="BQ11" s="44"/>
      <c r="BR11" s="44"/>
      <c r="BS11" s="44"/>
      <c r="BT11" s="44"/>
      <c r="BU11" s="114"/>
      <c r="BV11" s="44"/>
    </row>
    <row r="12" spans="1:74" ht="15" x14ac:dyDescent="0.25">
      <c r="A12" s="36">
        <v>11</v>
      </c>
      <c r="B12" s="37" t="s">
        <v>124</v>
      </c>
      <c r="C12" s="37">
        <v>1355279</v>
      </c>
      <c r="D12" s="37">
        <v>1050341</v>
      </c>
      <c r="E12" s="118"/>
      <c r="F12" s="119"/>
      <c r="G12" s="119"/>
      <c r="H12" s="119"/>
      <c r="I12" s="119"/>
      <c r="J12" s="119"/>
      <c r="K12" s="119"/>
      <c r="L12" s="119"/>
      <c r="M12" s="119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120"/>
      <c r="AG12" s="124"/>
      <c r="AH12" s="124"/>
      <c r="AI12" s="119"/>
      <c r="AJ12" s="119"/>
      <c r="AK12" s="121"/>
      <c r="AL12" s="36"/>
      <c r="AM12" s="36"/>
      <c r="AN12" s="36"/>
      <c r="AO12" s="36"/>
      <c r="AP12" s="121"/>
      <c r="AQ12" s="36"/>
      <c r="AR12" s="36"/>
      <c r="AS12" s="36"/>
      <c r="AT12" s="36"/>
      <c r="AU12" s="36"/>
      <c r="AV12" s="59">
        <v>44145</v>
      </c>
      <c r="AW12" s="36"/>
      <c r="AX12" s="36"/>
      <c r="AY12" s="36"/>
      <c r="AZ12" s="36"/>
      <c r="BA12" s="37">
        <v>190</v>
      </c>
      <c r="BB12" s="37">
        <v>28.2</v>
      </c>
      <c r="BC12" s="37">
        <v>6.62</v>
      </c>
      <c r="BD12" s="37">
        <v>3.12</v>
      </c>
      <c r="BE12" s="122"/>
      <c r="BF12" s="44"/>
      <c r="BG12" s="44"/>
      <c r="BH12" s="44"/>
      <c r="BI12" s="44"/>
      <c r="BJ12" s="44"/>
      <c r="BK12" s="44"/>
      <c r="BL12" s="114"/>
      <c r="BM12" s="44"/>
      <c r="BN12" s="54"/>
      <c r="BO12" s="44"/>
      <c r="BP12" s="44"/>
      <c r="BQ12" s="44"/>
      <c r="BR12" s="44"/>
      <c r="BS12" s="44"/>
      <c r="BT12" s="44"/>
      <c r="BU12" s="114"/>
      <c r="BV12" s="44"/>
    </row>
    <row r="13" spans="1:74" ht="15" x14ac:dyDescent="0.25">
      <c r="A13" s="36">
        <v>12</v>
      </c>
      <c r="B13" s="37" t="s">
        <v>125</v>
      </c>
      <c r="C13" s="117">
        <v>1356185</v>
      </c>
      <c r="D13" s="117">
        <v>1061807</v>
      </c>
      <c r="E13" s="118"/>
      <c r="F13" s="119"/>
      <c r="G13" s="119"/>
      <c r="H13" s="119"/>
      <c r="I13" s="119"/>
      <c r="J13" s="119"/>
      <c r="K13" s="119"/>
      <c r="L13" s="119"/>
      <c r="M13" s="119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120"/>
      <c r="AG13" s="124"/>
      <c r="AH13" s="124"/>
      <c r="AI13" s="119"/>
      <c r="AJ13" s="119"/>
      <c r="AK13" s="121"/>
      <c r="AL13" s="36"/>
      <c r="AM13" s="36"/>
      <c r="AN13" s="36"/>
      <c r="AO13" s="36"/>
      <c r="AP13" s="121"/>
      <c r="AQ13" s="36"/>
      <c r="AR13" s="36"/>
      <c r="AS13" s="36"/>
      <c r="AT13" s="36"/>
      <c r="AU13" s="36"/>
      <c r="AV13" s="59">
        <v>44145</v>
      </c>
      <c r="AW13" s="36"/>
      <c r="AX13" s="36"/>
      <c r="AY13" s="36"/>
      <c r="AZ13" s="36"/>
      <c r="BA13" s="37">
        <v>301</v>
      </c>
      <c r="BB13" s="37">
        <v>28.5</v>
      </c>
      <c r="BC13" s="37">
        <v>7.56</v>
      </c>
      <c r="BD13" s="37">
        <v>7.78</v>
      </c>
      <c r="BE13" s="122"/>
      <c r="BF13" s="44"/>
      <c r="BG13" s="44"/>
      <c r="BH13" s="44"/>
      <c r="BI13" s="44"/>
      <c r="BJ13" s="44"/>
      <c r="BK13" s="44"/>
      <c r="BL13" s="114"/>
      <c r="BM13" s="44"/>
      <c r="BN13" s="54"/>
      <c r="BO13" s="44"/>
      <c r="BP13" s="44"/>
      <c r="BQ13" s="44"/>
      <c r="BR13" s="44"/>
      <c r="BS13" s="44"/>
      <c r="BT13" s="44"/>
      <c r="BU13" s="114"/>
      <c r="BV13" s="44"/>
    </row>
    <row r="14" spans="1:74" x14ac:dyDescent="0.2">
      <c r="A14" s="36">
        <v>13</v>
      </c>
      <c r="B14" s="38" t="s">
        <v>12</v>
      </c>
      <c r="C14" s="117">
        <v>1411175</v>
      </c>
      <c r="D14" s="117">
        <v>1047541</v>
      </c>
      <c r="E14" s="118">
        <v>42330</v>
      </c>
      <c r="F14" s="119">
        <v>5.9</v>
      </c>
      <c r="G14" s="119">
        <v>52.4</v>
      </c>
      <c r="H14" s="119">
        <v>29.5</v>
      </c>
      <c r="I14" s="119">
        <v>352</v>
      </c>
      <c r="J14" s="119">
        <v>176</v>
      </c>
      <c r="K14" s="119">
        <v>0.17</v>
      </c>
      <c r="L14" s="119">
        <v>2840</v>
      </c>
      <c r="M14" s="119">
        <v>30</v>
      </c>
      <c r="N14" s="118">
        <v>42698</v>
      </c>
      <c r="O14" s="119">
        <v>6.47</v>
      </c>
      <c r="P14" s="119">
        <v>53.4</v>
      </c>
      <c r="Q14" s="119">
        <v>29.1</v>
      </c>
      <c r="R14" s="119">
        <v>341</v>
      </c>
      <c r="S14" s="119">
        <v>170.5</v>
      </c>
      <c r="T14" s="119">
        <v>0.16</v>
      </c>
      <c r="U14" s="119">
        <v>2930</v>
      </c>
      <c r="V14" s="123">
        <v>42909</v>
      </c>
      <c r="W14" s="119">
        <v>6.85</v>
      </c>
      <c r="X14" s="119">
        <v>33.299999999999997</v>
      </c>
      <c r="Y14" s="36"/>
      <c r="Z14" s="36"/>
      <c r="AA14" s="120">
        <v>43063</v>
      </c>
      <c r="AB14" s="36">
        <v>6.2</v>
      </c>
      <c r="AC14" s="36">
        <v>46.5</v>
      </c>
      <c r="AD14" s="36">
        <v>284</v>
      </c>
      <c r="AE14" s="36">
        <v>28.4</v>
      </c>
      <c r="AF14" s="120">
        <v>43096</v>
      </c>
      <c r="AG14" s="124">
        <v>6.25</v>
      </c>
      <c r="AH14" s="124">
        <v>42.8</v>
      </c>
      <c r="AI14" s="119">
        <v>293</v>
      </c>
      <c r="AJ14" s="119">
        <v>29.9</v>
      </c>
      <c r="AK14" s="121">
        <v>43251</v>
      </c>
      <c r="AL14" s="36">
        <v>6.01</v>
      </c>
      <c r="AM14" s="36">
        <v>42.3</v>
      </c>
      <c r="AN14" s="36">
        <v>29.6</v>
      </c>
      <c r="AO14" s="36">
        <v>301</v>
      </c>
      <c r="AP14" s="121"/>
      <c r="AQ14" s="36"/>
      <c r="AR14" s="36"/>
      <c r="AS14" s="36"/>
      <c r="AT14" s="36"/>
      <c r="AU14" s="36"/>
      <c r="AV14" s="59"/>
      <c r="AW14" s="36"/>
      <c r="AX14" s="36"/>
      <c r="AY14" s="36"/>
      <c r="AZ14" s="36"/>
      <c r="BA14" s="36"/>
      <c r="BB14" s="36"/>
      <c r="BC14" s="36"/>
      <c r="BD14" s="36"/>
      <c r="BE14" s="122"/>
      <c r="BF14" s="44"/>
      <c r="BG14" s="44"/>
      <c r="BH14" s="44"/>
      <c r="BI14" s="44"/>
      <c r="BJ14" s="44"/>
      <c r="BK14" s="44"/>
      <c r="BL14" s="114"/>
      <c r="BM14" s="44"/>
      <c r="BN14" s="54"/>
      <c r="BO14" s="44"/>
      <c r="BP14" s="44"/>
      <c r="BQ14" s="44"/>
      <c r="BR14" s="44"/>
      <c r="BS14" s="44"/>
      <c r="BT14" s="44"/>
      <c r="BU14" s="114"/>
      <c r="BV14" s="44"/>
    </row>
    <row r="15" spans="1:74" x14ac:dyDescent="0.2">
      <c r="A15" s="36">
        <v>14</v>
      </c>
      <c r="B15" s="38" t="s">
        <v>13</v>
      </c>
      <c r="C15" s="117">
        <v>1451450</v>
      </c>
      <c r="D15" s="117">
        <v>1044668</v>
      </c>
      <c r="E15" s="118">
        <v>42331</v>
      </c>
      <c r="F15" s="119">
        <v>6.66</v>
      </c>
      <c r="G15" s="119">
        <v>9</v>
      </c>
      <c r="H15" s="119">
        <v>30.6</v>
      </c>
      <c r="I15" s="119">
        <v>257</v>
      </c>
      <c r="J15" s="119">
        <v>128.4</v>
      </c>
      <c r="K15" s="119">
        <v>0.12</v>
      </c>
      <c r="L15" s="119">
        <v>3890</v>
      </c>
      <c r="M15" s="119">
        <v>30.8</v>
      </c>
      <c r="N15" s="118">
        <v>42698</v>
      </c>
      <c r="O15" s="119">
        <v>6.47</v>
      </c>
      <c r="P15" s="119">
        <v>47.7</v>
      </c>
      <c r="Q15" s="119">
        <v>30.4</v>
      </c>
      <c r="R15" s="119">
        <v>39.700000000000003</v>
      </c>
      <c r="S15" s="119">
        <v>19.87</v>
      </c>
      <c r="T15" s="119">
        <v>0.03</v>
      </c>
      <c r="U15" s="119">
        <v>25200</v>
      </c>
      <c r="V15" s="123">
        <v>42909</v>
      </c>
      <c r="W15" s="119">
        <v>7.87</v>
      </c>
      <c r="X15" s="119">
        <v>-26.7</v>
      </c>
      <c r="Y15" s="36"/>
      <c r="Z15" s="36"/>
      <c r="AA15" s="120">
        <v>43062</v>
      </c>
      <c r="AB15" s="36">
        <v>6.45</v>
      </c>
      <c r="AC15" s="36">
        <v>29.4</v>
      </c>
      <c r="AD15" s="36">
        <v>72</v>
      </c>
      <c r="AE15" s="36">
        <v>30.9</v>
      </c>
      <c r="AF15" s="120">
        <v>43096</v>
      </c>
      <c r="AG15" s="36">
        <v>6.62</v>
      </c>
      <c r="AH15" s="36">
        <v>20.399999999999999</v>
      </c>
      <c r="AI15" s="119">
        <v>116</v>
      </c>
      <c r="AJ15" s="119">
        <v>29.5</v>
      </c>
      <c r="AK15" s="121"/>
      <c r="AL15" s="36"/>
      <c r="AM15" s="36"/>
      <c r="AN15" s="36"/>
      <c r="AO15" s="36"/>
      <c r="AP15" s="121"/>
      <c r="AQ15" s="36"/>
      <c r="AR15" s="36"/>
      <c r="AS15" s="36"/>
      <c r="AT15" s="36"/>
      <c r="AU15" s="36"/>
      <c r="AV15" s="59"/>
      <c r="AW15" s="36"/>
      <c r="AX15" s="36"/>
      <c r="AY15" s="36"/>
      <c r="AZ15" s="36"/>
      <c r="BA15" s="36"/>
      <c r="BB15" s="36"/>
      <c r="BC15" s="36"/>
      <c r="BD15" s="36"/>
      <c r="BE15" s="122"/>
      <c r="BF15" s="44"/>
      <c r="BG15" s="44"/>
      <c r="BH15" s="44"/>
      <c r="BI15" s="44"/>
      <c r="BJ15" s="44"/>
      <c r="BK15" s="44"/>
      <c r="BL15" s="114"/>
      <c r="BM15" s="44"/>
      <c r="BN15" s="54"/>
      <c r="BO15" s="44"/>
      <c r="BP15" s="44"/>
      <c r="BQ15" s="44"/>
      <c r="BR15" s="44"/>
      <c r="BS15" s="44"/>
      <c r="BT15" s="44"/>
      <c r="BU15" s="114"/>
      <c r="BV15" s="44"/>
    </row>
    <row r="16" spans="1:74" ht="15" x14ac:dyDescent="0.25">
      <c r="A16" s="36">
        <v>15</v>
      </c>
      <c r="B16" s="116" t="s">
        <v>14</v>
      </c>
      <c r="C16" s="117">
        <v>1581881</v>
      </c>
      <c r="D16" s="117">
        <v>1087802</v>
      </c>
      <c r="E16" s="118">
        <v>42331</v>
      </c>
      <c r="F16" s="119">
        <v>6.76</v>
      </c>
      <c r="G16" s="119">
        <v>4</v>
      </c>
      <c r="H16" s="119">
        <v>29.8</v>
      </c>
      <c r="I16" s="119">
        <v>597</v>
      </c>
      <c r="J16" s="119">
        <v>299</v>
      </c>
      <c r="K16" s="119">
        <v>0.28999999999999998</v>
      </c>
      <c r="L16" s="119">
        <v>1670</v>
      </c>
      <c r="M16" s="119">
        <v>30.4</v>
      </c>
      <c r="N16" s="118">
        <v>42699</v>
      </c>
      <c r="O16" s="119">
        <v>7.3</v>
      </c>
      <c r="P16" s="119">
        <v>5.3</v>
      </c>
      <c r="Q16" s="119">
        <v>31</v>
      </c>
      <c r="R16" s="119">
        <v>566</v>
      </c>
      <c r="S16" s="119">
        <v>283</v>
      </c>
      <c r="T16" s="119">
        <v>0.27</v>
      </c>
      <c r="U16" s="119">
        <v>1770</v>
      </c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120">
        <v>43092</v>
      </c>
      <c r="AG16" s="119"/>
      <c r="AH16" s="119"/>
      <c r="AI16" s="119">
        <v>316</v>
      </c>
      <c r="AJ16" s="119">
        <v>30.7</v>
      </c>
      <c r="AK16" s="121"/>
      <c r="AL16" s="36"/>
      <c r="AM16" s="36"/>
      <c r="AN16" s="36"/>
      <c r="AO16" s="36"/>
      <c r="AP16" s="121"/>
      <c r="AQ16" s="36"/>
      <c r="AR16" s="36"/>
      <c r="AS16" s="36"/>
      <c r="AT16" s="36"/>
      <c r="AU16" s="36"/>
      <c r="AV16" s="40">
        <v>44084</v>
      </c>
      <c r="AW16" s="37">
        <v>127.7</v>
      </c>
      <c r="AX16" s="37">
        <v>1.4</v>
      </c>
      <c r="AY16" s="37">
        <v>0.12</v>
      </c>
      <c r="AZ16" s="37">
        <v>3910</v>
      </c>
      <c r="BA16" s="37">
        <v>255</v>
      </c>
      <c r="BB16" s="37">
        <v>30</v>
      </c>
      <c r="BC16" s="37">
        <v>7.15</v>
      </c>
      <c r="BD16" s="36"/>
      <c r="BE16" s="122"/>
      <c r="BF16" s="44"/>
      <c r="BG16" s="44"/>
      <c r="BH16" s="44"/>
      <c r="BI16" s="44"/>
      <c r="BJ16" s="44"/>
      <c r="BK16" s="44"/>
      <c r="BL16" s="114"/>
      <c r="BM16" s="44"/>
      <c r="BN16" s="54">
        <v>45155</v>
      </c>
      <c r="BO16" s="44"/>
      <c r="BP16" s="44">
        <v>-11.8</v>
      </c>
      <c r="BQ16" s="44"/>
      <c r="BR16" s="44"/>
      <c r="BS16" s="44"/>
      <c r="BT16" s="44">
        <v>30.5</v>
      </c>
      <c r="BU16" s="114">
        <v>6.95</v>
      </c>
      <c r="BV16" s="44"/>
    </row>
    <row r="17" spans="1:74" ht="15" x14ac:dyDescent="0.25">
      <c r="A17" s="36">
        <v>16</v>
      </c>
      <c r="B17" s="116" t="s">
        <v>34</v>
      </c>
      <c r="C17" s="117">
        <v>1580887</v>
      </c>
      <c r="D17" s="117">
        <v>1089241</v>
      </c>
      <c r="E17" s="36"/>
      <c r="F17" s="36"/>
      <c r="G17" s="36"/>
      <c r="H17" s="36"/>
      <c r="I17" s="36"/>
      <c r="J17" s="36"/>
      <c r="K17" s="36"/>
      <c r="L17" s="36"/>
      <c r="M17" s="36"/>
      <c r="N17" s="125">
        <v>42699</v>
      </c>
      <c r="O17" s="126">
        <v>7.64</v>
      </c>
      <c r="P17" s="126">
        <v>-13.6</v>
      </c>
      <c r="Q17" s="126">
        <v>30.2</v>
      </c>
      <c r="R17" s="126">
        <v>317</v>
      </c>
      <c r="S17" s="126">
        <v>158.5</v>
      </c>
      <c r="T17" s="126">
        <v>0.15</v>
      </c>
      <c r="U17" s="126">
        <v>3160</v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120"/>
      <c r="AG17" s="119"/>
      <c r="AH17" s="119"/>
      <c r="AI17" s="119"/>
      <c r="AJ17" s="119"/>
      <c r="AK17" s="121"/>
      <c r="AL17" s="36"/>
      <c r="AM17" s="36"/>
      <c r="AN17" s="36"/>
      <c r="AO17" s="36"/>
      <c r="AP17" s="121"/>
      <c r="AQ17" s="36"/>
      <c r="AR17" s="36"/>
      <c r="AS17" s="36"/>
      <c r="AT17" s="36"/>
      <c r="AU17" s="36"/>
      <c r="AV17" s="59"/>
      <c r="AW17" s="37"/>
      <c r="AX17" s="37"/>
      <c r="AY17" s="37"/>
      <c r="AZ17" s="37"/>
      <c r="BA17" s="37"/>
      <c r="BB17" s="37"/>
      <c r="BC17" s="37"/>
      <c r="BD17" s="36"/>
      <c r="BE17" s="122"/>
      <c r="BF17" s="44"/>
      <c r="BG17" s="44"/>
      <c r="BH17" s="44"/>
      <c r="BI17" s="44"/>
      <c r="BJ17" s="44"/>
      <c r="BK17" s="44"/>
      <c r="BL17" s="114"/>
      <c r="BM17" s="44"/>
      <c r="BN17" s="54"/>
      <c r="BO17" s="44"/>
      <c r="BP17" s="44"/>
      <c r="BQ17" s="44"/>
      <c r="BR17" s="44"/>
      <c r="BS17" s="44"/>
      <c r="BT17" s="44"/>
      <c r="BU17" s="114"/>
      <c r="BV17" s="44"/>
    </row>
    <row r="18" spans="1:74" ht="15" x14ac:dyDescent="0.25">
      <c r="A18" s="36">
        <v>17</v>
      </c>
      <c r="B18" s="116" t="s">
        <v>111</v>
      </c>
      <c r="C18" s="117">
        <v>1581355</v>
      </c>
      <c r="D18" s="117">
        <v>1089309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121"/>
      <c r="AL18" s="36"/>
      <c r="AM18" s="36"/>
      <c r="AN18" s="36"/>
      <c r="AO18" s="36"/>
      <c r="AP18" s="121"/>
      <c r="AQ18" s="36"/>
      <c r="AR18" s="36"/>
      <c r="AS18" s="36"/>
      <c r="AT18" s="36"/>
      <c r="AU18" s="36"/>
      <c r="AV18" s="59">
        <v>44084</v>
      </c>
      <c r="AW18" s="37">
        <v>0.03</v>
      </c>
      <c r="AX18" s="37">
        <v>-23.4</v>
      </c>
      <c r="AY18" s="37">
        <v>0.01</v>
      </c>
      <c r="AZ18" s="37">
        <v>14460</v>
      </c>
      <c r="BA18" s="37">
        <v>7.0000000000000007E-2</v>
      </c>
      <c r="BB18" s="37">
        <v>26.5</v>
      </c>
      <c r="BC18" s="37">
        <v>7.57</v>
      </c>
      <c r="BD18" s="36"/>
      <c r="BE18" s="122"/>
      <c r="BF18" s="44"/>
      <c r="BG18" s="44"/>
      <c r="BH18" s="44"/>
      <c r="BI18" s="44"/>
      <c r="BJ18" s="44"/>
      <c r="BK18" s="44"/>
      <c r="BL18" s="114"/>
      <c r="BM18" s="44"/>
      <c r="BN18" s="54"/>
      <c r="BO18" s="44"/>
      <c r="BP18" s="44"/>
      <c r="BQ18" s="44"/>
      <c r="BR18" s="44"/>
      <c r="BS18" s="44"/>
      <c r="BT18" s="44"/>
      <c r="BU18" s="114"/>
      <c r="BV18" s="44"/>
    </row>
    <row r="19" spans="1:74" x14ac:dyDescent="0.2">
      <c r="A19" s="36">
        <v>18</v>
      </c>
      <c r="B19" s="116" t="s">
        <v>15</v>
      </c>
      <c r="C19" s="117">
        <v>1592294</v>
      </c>
      <c r="D19" s="117">
        <v>1085338</v>
      </c>
      <c r="E19" s="118">
        <v>42332</v>
      </c>
      <c r="F19" s="119">
        <v>6.46</v>
      </c>
      <c r="G19" s="119">
        <v>18.5</v>
      </c>
      <c r="H19" s="119">
        <v>28.8</v>
      </c>
      <c r="I19" s="119">
        <v>633</v>
      </c>
      <c r="J19" s="119">
        <v>317</v>
      </c>
      <c r="K19" s="119">
        <v>0.31</v>
      </c>
      <c r="L19" s="119">
        <v>1580</v>
      </c>
      <c r="M19" s="119">
        <v>29.6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121"/>
      <c r="AL19" s="36"/>
      <c r="AM19" s="36"/>
      <c r="AN19" s="36"/>
      <c r="AO19" s="36"/>
      <c r="AP19" s="121"/>
      <c r="AQ19" s="36"/>
      <c r="AR19" s="36"/>
      <c r="AS19" s="36"/>
      <c r="AT19" s="36"/>
      <c r="AU19" s="36"/>
      <c r="AV19" s="59"/>
      <c r="AW19" s="36"/>
      <c r="AX19" s="36"/>
      <c r="AY19" s="36"/>
      <c r="AZ19" s="36"/>
      <c r="BA19" s="36"/>
      <c r="BB19" s="36"/>
      <c r="BC19" s="36"/>
      <c r="BD19" s="36"/>
      <c r="BE19" s="122"/>
      <c r="BF19" s="44"/>
      <c r="BG19" s="44"/>
      <c r="BH19" s="44"/>
      <c r="BI19" s="44"/>
      <c r="BJ19" s="44"/>
      <c r="BK19" s="44"/>
      <c r="BL19" s="114"/>
      <c r="BM19" s="44"/>
      <c r="BN19" s="54"/>
      <c r="BO19" s="44"/>
      <c r="BP19" s="44"/>
      <c r="BQ19" s="44"/>
      <c r="BR19" s="44"/>
      <c r="BS19" s="44"/>
      <c r="BT19" s="44"/>
      <c r="BU19" s="114"/>
      <c r="BV19" s="44"/>
    </row>
    <row r="20" spans="1:74" x14ac:dyDescent="0.2">
      <c r="A20" s="36">
        <v>19</v>
      </c>
      <c r="B20" s="116" t="s">
        <v>16</v>
      </c>
      <c r="C20" s="116">
        <v>1591743</v>
      </c>
      <c r="D20" s="116">
        <v>1085290</v>
      </c>
      <c r="E20" s="118">
        <v>42332</v>
      </c>
      <c r="F20" s="119">
        <v>7.05</v>
      </c>
      <c r="G20" s="119">
        <v>-13.2</v>
      </c>
      <c r="H20" s="119">
        <v>28.8</v>
      </c>
      <c r="I20" s="119">
        <v>529</v>
      </c>
      <c r="J20" s="119">
        <v>265</v>
      </c>
      <c r="K20" s="119">
        <v>0.26</v>
      </c>
      <c r="L20" s="119">
        <v>1890</v>
      </c>
      <c r="M20" s="119">
        <v>29.5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121"/>
      <c r="AL20" s="36"/>
      <c r="AM20" s="36"/>
      <c r="AN20" s="36"/>
      <c r="AO20" s="36"/>
      <c r="AP20" s="127">
        <v>43738</v>
      </c>
      <c r="AQ20" s="128">
        <v>7.02</v>
      </c>
      <c r="AR20" s="129">
        <v>-5.9</v>
      </c>
      <c r="AS20" s="129">
        <v>29.7</v>
      </c>
      <c r="AT20" s="130">
        <v>314</v>
      </c>
      <c r="AU20" s="36"/>
      <c r="AV20" s="59"/>
      <c r="AW20" s="36"/>
      <c r="AX20" s="36"/>
      <c r="AY20" s="36"/>
      <c r="AZ20" s="36"/>
      <c r="BA20" s="36"/>
      <c r="BB20" s="36"/>
      <c r="BC20" s="36"/>
      <c r="BD20" s="36"/>
      <c r="BE20" s="122"/>
      <c r="BF20" s="44"/>
      <c r="BG20" s="44"/>
      <c r="BH20" s="44"/>
      <c r="BI20" s="44"/>
      <c r="BJ20" s="44"/>
      <c r="BK20" s="44"/>
      <c r="BL20" s="114"/>
      <c r="BM20" s="44"/>
      <c r="BN20" s="54"/>
      <c r="BO20" s="44"/>
      <c r="BP20" s="44"/>
      <c r="BQ20" s="44"/>
      <c r="BR20" s="44"/>
      <c r="BS20" s="44"/>
      <c r="BT20" s="44"/>
      <c r="BU20" s="114"/>
      <c r="BV20" s="44"/>
    </row>
    <row r="21" spans="1:74" x14ac:dyDescent="0.2">
      <c r="A21" s="36">
        <v>20</v>
      </c>
      <c r="B21" s="116" t="s">
        <v>17</v>
      </c>
      <c r="C21" s="116">
        <v>1591598</v>
      </c>
      <c r="D21" s="116">
        <v>1084556</v>
      </c>
      <c r="E21" s="118">
        <v>42332</v>
      </c>
      <c r="F21" s="119">
        <v>6.89</v>
      </c>
      <c r="G21" s="119">
        <v>-3.4</v>
      </c>
      <c r="H21" s="119">
        <v>30.3</v>
      </c>
      <c r="I21" s="119">
        <v>493</v>
      </c>
      <c r="J21" s="119">
        <v>247</v>
      </c>
      <c r="K21" s="119">
        <v>0.24</v>
      </c>
      <c r="L21" s="119">
        <v>2030</v>
      </c>
      <c r="M21" s="119">
        <v>31.2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120">
        <v>43098</v>
      </c>
      <c r="AG21" s="124">
        <v>7.18</v>
      </c>
      <c r="AH21" s="124">
        <v>-10.8</v>
      </c>
      <c r="AI21" s="119">
        <v>467</v>
      </c>
      <c r="AJ21" s="119">
        <v>29.9</v>
      </c>
      <c r="AK21" s="121"/>
      <c r="AL21" s="36"/>
      <c r="AM21" s="36"/>
      <c r="AN21" s="36"/>
      <c r="AO21" s="36"/>
      <c r="AP21" s="121"/>
      <c r="AQ21" s="36"/>
      <c r="AR21" s="36"/>
      <c r="AS21" s="36"/>
      <c r="AT21" s="36"/>
      <c r="AU21" s="36"/>
      <c r="AV21" s="59"/>
      <c r="AW21" s="36"/>
      <c r="AX21" s="36"/>
      <c r="AY21" s="36"/>
      <c r="AZ21" s="36"/>
      <c r="BA21" s="36"/>
      <c r="BB21" s="36"/>
      <c r="BC21" s="36"/>
      <c r="BD21" s="36"/>
      <c r="BE21" s="122"/>
      <c r="BF21" s="44"/>
      <c r="BG21" s="44"/>
      <c r="BH21" s="44"/>
      <c r="BI21" s="44"/>
      <c r="BJ21" s="44"/>
      <c r="BK21" s="44"/>
      <c r="BL21" s="114"/>
      <c r="BM21" s="44"/>
      <c r="BN21" s="54"/>
      <c r="BO21" s="44"/>
      <c r="BP21" s="44"/>
      <c r="BQ21" s="44"/>
      <c r="BR21" s="44"/>
      <c r="BS21" s="44"/>
      <c r="BT21" s="44"/>
      <c r="BU21" s="114"/>
      <c r="BV21" s="44"/>
    </row>
    <row r="22" spans="1:74" x14ac:dyDescent="0.2">
      <c r="A22" s="36">
        <v>21</v>
      </c>
      <c r="B22" s="116" t="s">
        <v>18</v>
      </c>
      <c r="C22" s="116">
        <v>1592047</v>
      </c>
      <c r="D22" s="116">
        <v>1083520</v>
      </c>
      <c r="E22" s="118">
        <v>42332</v>
      </c>
      <c r="F22" s="119">
        <v>6.89</v>
      </c>
      <c r="G22" s="119">
        <v>-3.1</v>
      </c>
      <c r="H22" s="119">
        <v>30.4</v>
      </c>
      <c r="I22" s="119">
        <v>587</v>
      </c>
      <c r="J22" s="119">
        <v>293</v>
      </c>
      <c r="K22" s="119">
        <v>0.28000000000000003</v>
      </c>
      <c r="L22" s="119">
        <v>1700</v>
      </c>
      <c r="M22" s="119">
        <v>31.1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121"/>
      <c r="AL22" s="36"/>
      <c r="AM22" s="36"/>
      <c r="AN22" s="36"/>
      <c r="AO22" s="36"/>
      <c r="AP22" s="121"/>
      <c r="AQ22" s="36"/>
      <c r="AR22" s="36"/>
      <c r="AS22" s="36"/>
      <c r="AT22" s="36"/>
      <c r="AU22" s="36"/>
      <c r="AV22" s="59"/>
      <c r="AW22" s="36"/>
      <c r="AX22" s="36"/>
      <c r="AY22" s="36"/>
      <c r="AZ22" s="36"/>
      <c r="BA22" s="36"/>
      <c r="BB22" s="36"/>
      <c r="BC22" s="36"/>
      <c r="BD22" s="36"/>
      <c r="BE22" s="122"/>
      <c r="BF22" s="44"/>
      <c r="BG22" s="44"/>
      <c r="BH22" s="44"/>
      <c r="BI22" s="44"/>
      <c r="BJ22" s="44"/>
      <c r="BK22" s="44"/>
      <c r="BL22" s="114"/>
      <c r="BM22" s="44"/>
      <c r="BN22" s="54"/>
      <c r="BO22" s="44"/>
      <c r="BP22" s="44"/>
      <c r="BQ22" s="44"/>
      <c r="BR22" s="44"/>
      <c r="BS22" s="44"/>
      <c r="BT22" s="44"/>
      <c r="BU22" s="114"/>
      <c r="BV22" s="44"/>
    </row>
    <row r="23" spans="1:74" x14ac:dyDescent="0.2">
      <c r="A23" s="36">
        <v>22</v>
      </c>
      <c r="B23" s="116" t="s">
        <v>19</v>
      </c>
      <c r="C23" s="117">
        <v>1608292</v>
      </c>
      <c r="D23" s="117">
        <v>1072397</v>
      </c>
      <c r="E23" s="118">
        <v>42333</v>
      </c>
      <c r="F23" s="119">
        <v>7.17</v>
      </c>
      <c r="G23" s="119">
        <v>-19.5</v>
      </c>
      <c r="H23" s="119">
        <v>28.4</v>
      </c>
      <c r="I23" s="119">
        <v>478</v>
      </c>
      <c r="J23" s="119">
        <v>239</v>
      </c>
      <c r="K23" s="119">
        <v>0.23</v>
      </c>
      <c r="L23" s="119">
        <v>2090</v>
      </c>
      <c r="M23" s="119">
        <v>29</v>
      </c>
      <c r="N23" s="118">
        <v>42700</v>
      </c>
      <c r="O23" s="119">
        <v>7.7</v>
      </c>
      <c r="P23" s="119">
        <v>-16.7</v>
      </c>
      <c r="Q23" s="119">
        <v>28.7</v>
      </c>
      <c r="R23" s="119">
        <v>543</v>
      </c>
      <c r="S23" s="119">
        <v>271</v>
      </c>
      <c r="T23" s="119">
        <v>0.26</v>
      </c>
      <c r="U23" s="119">
        <v>1840</v>
      </c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120">
        <v>43091</v>
      </c>
      <c r="AG23" s="119">
        <v>7.55</v>
      </c>
      <c r="AH23" s="119">
        <v>-32.5</v>
      </c>
      <c r="AI23" s="119">
        <v>410</v>
      </c>
      <c r="AJ23" s="119">
        <v>29.4</v>
      </c>
      <c r="AK23" s="121"/>
      <c r="AL23" s="36"/>
      <c r="AM23" s="36"/>
      <c r="AN23" s="36"/>
      <c r="AO23" s="36"/>
      <c r="AP23" s="121"/>
      <c r="AQ23" s="36"/>
      <c r="AR23" s="36"/>
      <c r="AS23" s="36"/>
      <c r="AT23" s="36"/>
      <c r="AU23" s="36"/>
      <c r="AV23" s="59">
        <v>44085</v>
      </c>
      <c r="AW23" s="36"/>
      <c r="AX23" s="36"/>
      <c r="AY23" s="36"/>
      <c r="AZ23" s="36"/>
      <c r="BA23" s="36"/>
      <c r="BB23" s="36"/>
      <c r="BC23" s="36"/>
      <c r="BD23" s="36"/>
      <c r="BE23" s="122"/>
      <c r="BF23" s="44"/>
      <c r="BG23" s="44"/>
      <c r="BH23" s="44"/>
      <c r="BI23" s="44"/>
      <c r="BJ23" s="44"/>
      <c r="BK23" s="44"/>
      <c r="BL23" s="114"/>
      <c r="BM23" s="44"/>
      <c r="BN23" s="54"/>
      <c r="BO23" s="44"/>
      <c r="BP23" s="44"/>
      <c r="BQ23" s="44"/>
      <c r="BR23" s="44"/>
      <c r="BS23" s="44"/>
      <c r="BT23" s="44"/>
      <c r="BU23" s="114"/>
      <c r="BV23" s="44"/>
    </row>
    <row r="24" spans="1:74" x14ac:dyDescent="0.2">
      <c r="A24" s="36">
        <v>23</v>
      </c>
      <c r="B24" s="116" t="s">
        <v>20</v>
      </c>
      <c r="C24" s="117">
        <v>1597888</v>
      </c>
      <c r="D24" s="117">
        <v>1090591</v>
      </c>
      <c r="E24" s="118">
        <v>42334</v>
      </c>
      <c r="F24" s="119">
        <v>6.68</v>
      </c>
      <c r="G24" s="119">
        <v>6.5</v>
      </c>
      <c r="H24" s="119">
        <v>29.8</v>
      </c>
      <c r="I24" s="119">
        <v>456</v>
      </c>
      <c r="J24" s="119">
        <v>228</v>
      </c>
      <c r="K24" s="119">
        <v>0.22</v>
      </c>
      <c r="L24" s="119">
        <v>2190</v>
      </c>
      <c r="M24" s="119">
        <v>30.6</v>
      </c>
      <c r="N24" s="118">
        <v>42700</v>
      </c>
      <c r="O24" s="119">
        <v>7.81</v>
      </c>
      <c r="P24" s="119"/>
      <c r="Q24" s="119" t="s">
        <v>86</v>
      </c>
      <c r="R24" s="119">
        <v>488</v>
      </c>
      <c r="S24" s="119">
        <v>244</v>
      </c>
      <c r="T24" s="119"/>
      <c r="U24" s="119">
        <v>2050</v>
      </c>
      <c r="V24" s="123">
        <v>42916</v>
      </c>
      <c r="W24" s="119">
        <v>8.0500000000000007</v>
      </c>
      <c r="X24" s="119">
        <v>0.35</v>
      </c>
      <c r="Y24" s="36"/>
      <c r="Z24" s="36"/>
      <c r="AA24" s="36"/>
      <c r="AB24" s="36"/>
      <c r="AC24" s="36"/>
      <c r="AD24" s="36"/>
      <c r="AE24" s="36"/>
      <c r="AF24" s="120">
        <v>43098</v>
      </c>
      <c r="AG24" s="124">
        <v>7.32</v>
      </c>
      <c r="AH24" s="124">
        <v>-19.399999999999999</v>
      </c>
      <c r="AI24" s="119">
        <v>387</v>
      </c>
      <c r="AJ24" s="119">
        <v>30.2</v>
      </c>
      <c r="AK24" s="121"/>
      <c r="AL24" s="36"/>
      <c r="AM24" s="36"/>
      <c r="AN24" s="36"/>
      <c r="AO24" s="36"/>
      <c r="AP24" s="121"/>
      <c r="AQ24" s="36"/>
      <c r="AR24" s="36"/>
      <c r="AS24" s="36"/>
      <c r="AT24" s="36"/>
      <c r="AU24" s="36"/>
      <c r="AV24" s="59"/>
      <c r="AW24" s="36"/>
      <c r="AX24" s="36"/>
      <c r="AY24" s="36"/>
      <c r="AZ24" s="36"/>
      <c r="BA24" s="36"/>
      <c r="BB24" s="36"/>
      <c r="BC24" s="36"/>
      <c r="BD24" s="36"/>
      <c r="BE24" s="122"/>
      <c r="BF24" s="44"/>
      <c r="BG24" s="44"/>
      <c r="BH24" s="44"/>
      <c r="BI24" s="44"/>
      <c r="BJ24" s="44"/>
      <c r="BK24" s="44"/>
      <c r="BL24" s="114"/>
      <c r="BM24" s="44"/>
      <c r="BN24" s="54"/>
      <c r="BO24" s="44"/>
      <c r="BP24" s="44"/>
      <c r="BQ24" s="44"/>
      <c r="BR24" s="44"/>
      <c r="BS24" s="44"/>
      <c r="BT24" s="44"/>
      <c r="BU24" s="114"/>
      <c r="BV24" s="44"/>
    </row>
    <row r="25" spans="1:74" x14ac:dyDescent="0.2">
      <c r="A25" s="36">
        <v>24</v>
      </c>
      <c r="B25" s="38" t="s">
        <v>21</v>
      </c>
      <c r="C25" s="36">
        <v>1606221</v>
      </c>
      <c r="D25" s="36">
        <v>1092226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123">
        <v>42915</v>
      </c>
      <c r="W25" s="119">
        <v>7.68</v>
      </c>
      <c r="X25" s="119">
        <v>-15.8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121"/>
      <c r="AL25" s="36"/>
      <c r="AM25" s="36"/>
      <c r="AN25" s="36"/>
      <c r="AO25" s="36"/>
      <c r="AP25" s="121"/>
      <c r="AQ25" s="36"/>
      <c r="AR25" s="36"/>
      <c r="AS25" s="36"/>
      <c r="AT25" s="36"/>
      <c r="AU25" s="36"/>
      <c r="AV25" s="59"/>
      <c r="AW25" s="36"/>
      <c r="AX25" s="36"/>
      <c r="AY25" s="36"/>
      <c r="AZ25" s="36"/>
      <c r="BA25" s="36"/>
      <c r="BB25" s="36"/>
      <c r="BC25" s="36"/>
      <c r="BD25" s="36"/>
      <c r="BE25" s="122"/>
      <c r="BF25" s="44"/>
      <c r="BG25" s="44"/>
      <c r="BH25" s="44"/>
      <c r="BI25" s="44"/>
      <c r="BJ25" s="44"/>
      <c r="BK25" s="44"/>
      <c r="BL25" s="114"/>
      <c r="BM25" s="44"/>
      <c r="BN25" s="54"/>
      <c r="BO25" s="44"/>
      <c r="BP25" s="44"/>
      <c r="BQ25" s="44"/>
      <c r="BR25" s="44"/>
      <c r="BS25" s="44"/>
      <c r="BT25" s="44"/>
      <c r="BU25" s="114"/>
      <c r="BV25" s="44"/>
    </row>
    <row r="26" spans="1:74" x14ac:dyDescent="0.2">
      <c r="A26" s="36">
        <v>25</v>
      </c>
      <c r="B26" s="38" t="s">
        <v>22</v>
      </c>
      <c r="C26" s="36">
        <v>1607229</v>
      </c>
      <c r="D26" s="36">
        <v>1092121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121"/>
      <c r="AL26" s="36"/>
      <c r="AM26" s="36"/>
      <c r="AN26" s="36"/>
      <c r="AO26" s="36"/>
      <c r="AP26" s="121"/>
      <c r="AQ26" s="36"/>
      <c r="AR26" s="36"/>
      <c r="AS26" s="36"/>
      <c r="AT26" s="36"/>
      <c r="AU26" s="36"/>
      <c r="AV26" s="59"/>
      <c r="AW26" s="36"/>
      <c r="AX26" s="36"/>
      <c r="AY26" s="36"/>
      <c r="AZ26" s="36"/>
      <c r="BA26" s="36"/>
      <c r="BB26" s="36"/>
      <c r="BC26" s="36"/>
      <c r="BD26" s="36"/>
      <c r="BE26" s="122"/>
      <c r="BF26" s="44"/>
      <c r="BG26" s="44"/>
      <c r="BH26" s="44"/>
      <c r="BI26" s="44"/>
      <c r="BJ26" s="44"/>
      <c r="BK26" s="44"/>
      <c r="BL26" s="114"/>
      <c r="BM26" s="44"/>
      <c r="BN26" s="54"/>
      <c r="BO26" s="44"/>
      <c r="BP26" s="44"/>
      <c r="BQ26" s="44"/>
      <c r="BR26" s="44"/>
      <c r="BS26" s="44"/>
      <c r="BT26" s="44"/>
      <c r="BU26" s="114"/>
      <c r="BV26" s="44"/>
    </row>
    <row r="27" spans="1:74" x14ac:dyDescent="0.2">
      <c r="A27" s="36">
        <v>26</v>
      </c>
      <c r="B27" s="38" t="s">
        <v>23</v>
      </c>
      <c r="C27" s="36">
        <v>1605113</v>
      </c>
      <c r="D27" s="36">
        <v>1092974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121"/>
      <c r="AL27" s="36"/>
      <c r="AM27" s="36"/>
      <c r="AN27" s="36"/>
      <c r="AO27" s="36"/>
      <c r="AP27" s="121"/>
      <c r="AQ27" s="36"/>
      <c r="AR27" s="36"/>
      <c r="AS27" s="36"/>
      <c r="AT27" s="36"/>
      <c r="AU27" s="36"/>
      <c r="AV27" s="59"/>
      <c r="AW27" s="36"/>
      <c r="AX27" s="36"/>
      <c r="AY27" s="36"/>
      <c r="AZ27" s="36"/>
      <c r="BA27" s="36"/>
      <c r="BB27" s="36"/>
      <c r="BC27" s="36"/>
      <c r="BD27" s="36"/>
      <c r="BE27" s="122"/>
      <c r="BF27" s="44"/>
      <c r="BG27" s="44"/>
      <c r="BH27" s="44"/>
      <c r="BI27" s="44"/>
      <c r="BJ27" s="44"/>
      <c r="BK27" s="44"/>
      <c r="BL27" s="114"/>
      <c r="BM27" s="44"/>
      <c r="BN27" s="54"/>
      <c r="BO27" s="44"/>
      <c r="BP27" s="44"/>
      <c r="BQ27" s="44"/>
      <c r="BR27" s="44"/>
      <c r="BS27" s="44"/>
      <c r="BT27" s="44"/>
      <c r="BU27" s="114"/>
      <c r="BV27" s="44"/>
    </row>
    <row r="28" spans="1:74" x14ac:dyDescent="0.2">
      <c r="A28" s="36">
        <v>27</v>
      </c>
      <c r="B28" s="38" t="s">
        <v>24</v>
      </c>
      <c r="C28" s="36">
        <v>1605975</v>
      </c>
      <c r="D28" s="36">
        <v>1091739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121"/>
      <c r="AL28" s="36"/>
      <c r="AM28" s="36"/>
      <c r="AN28" s="36"/>
      <c r="AO28" s="36"/>
      <c r="AP28" s="121"/>
      <c r="AQ28" s="36"/>
      <c r="AR28" s="36"/>
      <c r="AS28" s="36"/>
      <c r="AT28" s="36"/>
      <c r="AU28" s="36"/>
      <c r="AV28" s="59"/>
      <c r="AW28" s="36"/>
      <c r="AX28" s="36"/>
      <c r="AY28" s="36"/>
      <c r="AZ28" s="36"/>
      <c r="BA28" s="36"/>
      <c r="BB28" s="36"/>
      <c r="BC28" s="36"/>
      <c r="BD28" s="36"/>
      <c r="BE28" s="122"/>
      <c r="BF28" s="44"/>
      <c r="BG28" s="44"/>
      <c r="BH28" s="44"/>
      <c r="BI28" s="44"/>
      <c r="BJ28" s="44"/>
      <c r="BK28" s="44"/>
      <c r="BL28" s="114"/>
      <c r="BM28" s="44"/>
      <c r="BN28" s="54"/>
      <c r="BO28" s="44"/>
      <c r="BP28" s="44"/>
      <c r="BQ28" s="44"/>
      <c r="BR28" s="44"/>
      <c r="BS28" s="44"/>
      <c r="BT28" s="44"/>
      <c r="BU28" s="114"/>
      <c r="BV28" s="44"/>
    </row>
    <row r="29" spans="1:74" x14ac:dyDescent="0.2">
      <c r="A29" s="36">
        <v>28</v>
      </c>
      <c r="B29" s="38" t="s">
        <v>25</v>
      </c>
      <c r="C29" s="36">
        <v>1604831</v>
      </c>
      <c r="D29" s="36">
        <v>1090897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121"/>
      <c r="AL29" s="36"/>
      <c r="AM29" s="36"/>
      <c r="AN29" s="36"/>
      <c r="AO29" s="36"/>
      <c r="AP29" s="121"/>
      <c r="AQ29" s="36"/>
      <c r="AR29" s="36"/>
      <c r="AS29" s="36"/>
      <c r="AT29" s="36"/>
      <c r="AU29" s="36"/>
      <c r="AV29" s="59"/>
      <c r="AW29" s="36"/>
      <c r="AX29" s="36"/>
      <c r="AY29" s="36"/>
      <c r="AZ29" s="36"/>
      <c r="BA29" s="36"/>
      <c r="BB29" s="36"/>
      <c r="BC29" s="36"/>
      <c r="BD29" s="36"/>
      <c r="BE29" s="122"/>
      <c r="BF29" s="44"/>
      <c r="BG29" s="44"/>
      <c r="BH29" s="44"/>
      <c r="BI29" s="44"/>
      <c r="BJ29" s="44"/>
      <c r="BK29" s="44"/>
      <c r="BL29" s="114"/>
      <c r="BM29" s="44"/>
      <c r="BN29" s="54">
        <v>45155</v>
      </c>
      <c r="BO29" s="44"/>
      <c r="BP29" s="44">
        <v>-27.3</v>
      </c>
      <c r="BQ29" s="44"/>
      <c r="BR29" s="44"/>
      <c r="BS29" s="44"/>
      <c r="BT29" s="44">
        <v>27.3</v>
      </c>
      <c r="BU29" s="114">
        <v>7.21</v>
      </c>
      <c r="BV29" s="44"/>
    </row>
    <row r="30" spans="1:74" x14ac:dyDescent="0.2">
      <c r="A30" s="36">
        <v>29</v>
      </c>
      <c r="B30" s="38" t="s">
        <v>26</v>
      </c>
      <c r="C30" s="36">
        <v>1605008</v>
      </c>
      <c r="D30" s="36">
        <v>1090992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121"/>
      <c r="AL30" s="36"/>
      <c r="AM30" s="36"/>
      <c r="AN30" s="36"/>
      <c r="AO30" s="36"/>
      <c r="AP30" s="121"/>
      <c r="AQ30" s="36"/>
      <c r="AR30" s="36"/>
      <c r="AS30" s="36"/>
      <c r="AT30" s="36"/>
      <c r="AU30" s="36"/>
      <c r="AV30" s="131"/>
      <c r="AW30" s="36"/>
      <c r="AX30" s="36"/>
      <c r="AY30" s="36"/>
      <c r="AZ30" s="36"/>
      <c r="BA30" s="36"/>
      <c r="BB30" s="36"/>
      <c r="BC30" s="36"/>
      <c r="BD30" s="36"/>
      <c r="BE30" s="122"/>
      <c r="BF30" s="44"/>
      <c r="BG30" s="44"/>
      <c r="BH30" s="44"/>
      <c r="BI30" s="44"/>
      <c r="BJ30" s="44"/>
      <c r="BK30" s="44"/>
      <c r="BL30" s="114"/>
      <c r="BM30" s="44"/>
      <c r="BN30" s="54"/>
      <c r="BO30" s="44"/>
      <c r="BP30" s="44"/>
      <c r="BQ30" s="44"/>
      <c r="BR30" s="44"/>
      <c r="BS30" s="44"/>
      <c r="BT30" s="44"/>
      <c r="BU30" s="114"/>
      <c r="BV30" s="44"/>
    </row>
    <row r="31" spans="1:74" x14ac:dyDescent="0.2">
      <c r="A31" s="36">
        <v>30</v>
      </c>
      <c r="B31" s="38" t="s">
        <v>27</v>
      </c>
      <c r="C31" s="36">
        <v>1592274</v>
      </c>
      <c r="D31" s="36">
        <v>1089747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121"/>
      <c r="AL31" s="36"/>
      <c r="AM31" s="36"/>
      <c r="AN31" s="36"/>
      <c r="AO31" s="36"/>
      <c r="AP31" s="121"/>
      <c r="AQ31" s="36"/>
      <c r="AR31" s="36"/>
      <c r="AS31" s="36"/>
      <c r="AT31" s="36"/>
      <c r="AU31" s="36"/>
      <c r="AV31" s="59"/>
      <c r="AW31" s="36"/>
      <c r="AX31" s="36"/>
      <c r="AY31" s="36"/>
      <c r="AZ31" s="36"/>
      <c r="BA31" s="36"/>
      <c r="BB31" s="36"/>
      <c r="BC31" s="36"/>
      <c r="BD31" s="36"/>
      <c r="BE31" s="122"/>
      <c r="BF31" s="44"/>
      <c r="BG31" s="44"/>
      <c r="BH31" s="44"/>
      <c r="BI31" s="44"/>
      <c r="BJ31" s="44"/>
      <c r="BK31" s="44"/>
      <c r="BL31" s="114"/>
      <c r="BM31" s="44"/>
      <c r="BN31" s="54"/>
      <c r="BO31" s="44"/>
      <c r="BP31" s="44"/>
      <c r="BQ31" s="44"/>
      <c r="BR31" s="44"/>
      <c r="BS31" s="44"/>
      <c r="BT31" s="44"/>
      <c r="BU31" s="114"/>
      <c r="BV31" s="44"/>
    </row>
    <row r="32" spans="1:74" x14ac:dyDescent="0.2">
      <c r="A32" s="36">
        <v>31</v>
      </c>
      <c r="B32" s="38" t="s">
        <v>28</v>
      </c>
      <c r="C32" s="36">
        <v>1592278</v>
      </c>
      <c r="D32" s="36">
        <v>1089421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121"/>
      <c r="AL32" s="36"/>
      <c r="AM32" s="36"/>
      <c r="AN32" s="36"/>
      <c r="AO32" s="36"/>
      <c r="AP32" s="121"/>
      <c r="AQ32" s="36"/>
      <c r="AR32" s="36"/>
      <c r="AS32" s="36"/>
      <c r="AT32" s="36"/>
      <c r="AU32" s="36"/>
      <c r="AV32" s="59"/>
      <c r="AW32" s="36"/>
      <c r="AX32" s="36"/>
      <c r="AY32" s="36"/>
      <c r="AZ32" s="36"/>
      <c r="BA32" s="36"/>
      <c r="BB32" s="36"/>
      <c r="BC32" s="36"/>
      <c r="BD32" s="36"/>
      <c r="BE32" s="122"/>
      <c r="BF32" s="44"/>
      <c r="BG32" s="44"/>
      <c r="BH32" s="44"/>
      <c r="BI32" s="44"/>
      <c r="BJ32" s="44"/>
      <c r="BK32" s="44"/>
      <c r="BL32" s="114"/>
      <c r="BM32" s="44"/>
      <c r="BN32" s="54"/>
      <c r="BO32" s="44"/>
      <c r="BP32" s="44"/>
      <c r="BQ32" s="44"/>
      <c r="BR32" s="44"/>
      <c r="BS32" s="44"/>
      <c r="BT32" s="44"/>
      <c r="BU32" s="114"/>
      <c r="BV32" s="44"/>
    </row>
    <row r="33" spans="1:74" x14ac:dyDescent="0.2">
      <c r="A33" s="36">
        <v>32</v>
      </c>
      <c r="B33" s="38" t="s">
        <v>29</v>
      </c>
      <c r="C33" s="36">
        <v>1592221</v>
      </c>
      <c r="D33" s="36">
        <v>1089185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121"/>
      <c r="AL33" s="36"/>
      <c r="AM33" s="36"/>
      <c r="AN33" s="36"/>
      <c r="AO33" s="36"/>
      <c r="AP33" s="121"/>
      <c r="AQ33" s="36"/>
      <c r="AR33" s="36"/>
      <c r="AS33" s="36"/>
      <c r="AT33" s="36"/>
      <c r="AU33" s="36"/>
      <c r="AV33" s="59"/>
      <c r="AW33" s="36"/>
      <c r="AX33" s="36"/>
      <c r="AY33" s="36"/>
      <c r="AZ33" s="36"/>
      <c r="BA33" s="36"/>
      <c r="BB33" s="36"/>
      <c r="BC33" s="36"/>
      <c r="BD33" s="36"/>
      <c r="BE33" s="122"/>
      <c r="BF33" s="44"/>
      <c r="BG33" s="44"/>
      <c r="BH33" s="44"/>
      <c r="BI33" s="44"/>
      <c r="BJ33" s="44"/>
      <c r="BK33" s="44"/>
      <c r="BL33" s="114"/>
      <c r="BM33" s="44"/>
      <c r="BN33" s="54"/>
      <c r="BO33" s="44"/>
      <c r="BP33" s="44"/>
      <c r="BQ33" s="44"/>
      <c r="BR33" s="44"/>
      <c r="BS33" s="44"/>
      <c r="BT33" s="44"/>
      <c r="BU33" s="114"/>
      <c r="BV33" s="44"/>
    </row>
    <row r="34" spans="1:74" x14ac:dyDescent="0.2">
      <c r="A34" s="36">
        <v>33</v>
      </c>
      <c r="B34" s="38" t="s">
        <v>30</v>
      </c>
      <c r="C34" s="36">
        <v>1592173</v>
      </c>
      <c r="D34" s="36">
        <v>1088998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121"/>
      <c r="AL34" s="36"/>
      <c r="AM34" s="36"/>
      <c r="AN34" s="36"/>
      <c r="AO34" s="36"/>
      <c r="AP34" s="121"/>
      <c r="AQ34" s="36"/>
      <c r="AR34" s="36"/>
      <c r="AS34" s="36"/>
      <c r="AT34" s="36"/>
      <c r="AU34" s="36"/>
      <c r="AV34" s="59"/>
      <c r="AW34" s="36"/>
      <c r="AX34" s="36"/>
      <c r="AY34" s="36"/>
      <c r="AZ34" s="36"/>
      <c r="BA34" s="36"/>
      <c r="BB34" s="36"/>
      <c r="BC34" s="36"/>
      <c r="BD34" s="36"/>
      <c r="BE34" s="122"/>
      <c r="BF34" s="44"/>
      <c r="BG34" s="44"/>
      <c r="BH34" s="44"/>
      <c r="BI34" s="44"/>
      <c r="BJ34" s="44"/>
      <c r="BK34" s="44"/>
      <c r="BL34" s="114"/>
      <c r="BM34" s="44"/>
      <c r="BN34" s="54"/>
      <c r="BO34" s="44"/>
      <c r="BP34" s="44"/>
      <c r="BQ34" s="44"/>
      <c r="BR34" s="44"/>
      <c r="BS34" s="44"/>
      <c r="BT34" s="44"/>
      <c r="BU34" s="114"/>
      <c r="BV34" s="44"/>
    </row>
    <row r="35" spans="1:74" x14ac:dyDescent="0.2">
      <c r="A35" s="36">
        <v>34</v>
      </c>
      <c r="B35" s="116" t="s">
        <v>31</v>
      </c>
      <c r="C35" s="117">
        <v>1617695</v>
      </c>
      <c r="D35" s="117">
        <v>1064470</v>
      </c>
      <c r="E35" s="118">
        <v>42335</v>
      </c>
      <c r="F35" s="119">
        <v>6.66</v>
      </c>
      <c r="G35" s="119">
        <v>6.8</v>
      </c>
      <c r="H35" s="119">
        <v>30.6</v>
      </c>
      <c r="I35" s="119">
        <v>317</v>
      </c>
      <c r="J35" s="119">
        <v>158.69999999999999</v>
      </c>
      <c r="K35" s="119">
        <v>0.15</v>
      </c>
      <c r="L35" s="119">
        <v>3150</v>
      </c>
      <c r="M35" s="119">
        <v>31.5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120">
        <v>43066</v>
      </c>
      <c r="AB35" s="119">
        <v>7.13</v>
      </c>
      <c r="AC35" s="119">
        <v>-8.6</v>
      </c>
      <c r="AD35" s="119">
        <v>267</v>
      </c>
      <c r="AE35" s="119">
        <v>31.1</v>
      </c>
      <c r="AF35" s="120">
        <v>43090</v>
      </c>
      <c r="AG35" s="119">
        <v>7.16</v>
      </c>
      <c r="AH35" s="119">
        <v>-9.8000000000000007</v>
      </c>
      <c r="AI35" s="119">
        <v>265</v>
      </c>
      <c r="AJ35" s="119">
        <v>30.7</v>
      </c>
      <c r="AK35" s="121"/>
      <c r="AL35" s="36"/>
      <c r="AM35" s="36"/>
      <c r="AN35" s="36"/>
      <c r="AO35" s="36"/>
      <c r="AP35" s="121"/>
      <c r="AQ35" s="36"/>
      <c r="AR35" s="36"/>
      <c r="AS35" s="36"/>
      <c r="AT35" s="36"/>
      <c r="AU35" s="36"/>
      <c r="AV35" s="59"/>
      <c r="AW35" s="36"/>
      <c r="AX35" s="36"/>
      <c r="AY35" s="36"/>
      <c r="AZ35" s="36"/>
      <c r="BA35" s="119"/>
      <c r="BB35" s="119"/>
      <c r="BC35" s="119"/>
      <c r="BD35" s="36"/>
      <c r="BE35" s="122"/>
      <c r="BF35" s="44"/>
      <c r="BG35" s="44"/>
      <c r="BH35" s="44"/>
      <c r="BI35" s="44"/>
      <c r="BJ35" s="44"/>
      <c r="BK35" s="44"/>
      <c r="BL35" s="114"/>
      <c r="BM35" s="44"/>
      <c r="BN35" s="54"/>
      <c r="BO35" s="44"/>
      <c r="BP35" s="44"/>
      <c r="BQ35" s="44"/>
      <c r="BR35" s="44"/>
      <c r="BS35" s="44"/>
      <c r="BT35" s="44"/>
      <c r="BU35" s="114"/>
      <c r="BV35" s="44"/>
    </row>
    <row r="36" spans="1:74" x14ac:dyDescent="0.2">
      <c r="A36" s="36">
        <v>35</v>
      </c>
      <c r="B36" s="132" t="s">
        <v>35</v>
      </c>
      <c r="C36" s="117">
        <v>1609801</v>
      </c>
      <c r="D36" s="117">
        <v>1051346</v>
      </c>
      <c r="E36" s="36"/>
      <c r="F36" s="36"/>
      <c r="G36" s="36"/>
      <c r="H36" s="36"/>
      <c r="I36" s="36"/>
      <c r="J36" s="36"/>
      <c r="K36" s="36"/>
      <c r="L36" s="36"/>
      <c r="M36" s="36"/>
      <c r="N36" s="118">
        <v>42700</v>
      </c>
      <c r="O36" s="126">
        <v>7.53</v>
      </c>
      <c r="P36" s="126">
        <v>-7.4</v>
      </c>
      <c r="Q36" s="126">
        <v>31.1</v>
      </c>
      <c r="R36" s="126">
        <v>569</v>
      </c>
      <c r="S36" s="126">
        <v>285</v>
      </c>
      <c r="T36" s="126">
        <v>0.28000000000000003</v>
      </c>
      <c r="U36" s="126">
        <v>1760</v>
      </c>
      <c r="V36" s="133">
        <v>42912</v>
      </c>
      <c r="W36" s="126">
        <v>7.59</v>
      </c>
      <c r="X36" s="126">
        <v>-10.4</v>
      </c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121"/>
      <c r="AL36" s="36"/>
      <c r="AM36" s="36"/>
      <c r="AN36" s="36"/>
      <c r="AO36" s="36"/>
      <c r="AP36" s="121"/>
      <c r="AQ36" s="36"/>
      <c r="AR36" s="36"/>
      <c r="AS36" s="36"/>
      <c r="AT36" s="36"/>
      <c r="AU36" s="36"/>
      <c r="AV36" s="59"/>
      <c r="AW36" s="36"/>
      <c r="AX36" s="36"/>
      <c r="AY36" s="36"/>
      <c r="AZ36" s="36"/>
      <c r="BA36" s="36"/>
      <c r="BB36" s="36"/>
      <c r="BC36" s="36"/>
      <c r="BD36" s="36"/>
      <c r="BE36" s="122"/>
      <c r="BF36" s="44"/>
      <c r="BG36" s="44"/>
      <c r="BH36" s="44"/>
      <c r="BI36" s="44"/>
      <c r="BJ36" s="44"/>
      <c r="BK36" s="44"/>
      <c r="BL36" s="114"/>
      <c r="BM36" s="44"/>
      <c r="BN36" s="54"/>
      <c r="BO36" s="44"/>
      <c r="BP36" s="44"/>
      <c r="BQ36" s="44"/>
      <c r="BR36" s="44"/>
      <c r="BS36" s="44"/>
      <c r="BT36" s="44"/>
      <c r="BU36" s="114"/>
      <c r="BV36" s="44"/>
    </row>
    <row r="37" spans="1:74" ht="15" x14ac:dyDescent="0.25">
      <c r="A37" s="36">
        <v>36</v>
      </c>
      <c r="B37" s="116" t="s">
        <v>36</v>
      </c>
      <c r="C37" s="117">
        <v>1604838</v>
      </c>
      <c r="D37" s="117">
        <v>1090994</v>
      </c>
      <c r="E37" s="36"/>
      <c r="F37" s="36"/>
      <c r="G37" s="36"/>
      <c r="H37" s="36"/>
      <c r="I37" s="36"/>
      <c r="J37" s="36"/>
      <c r="K37" s="36"/>
      <c r="L37" s="36"/>
      <c r="M37" s="36"/>
      <c r="N37" s="118">
        <v>42700</v>
      </c>
      <c r="O37" s="126">
        <v>7.42</v>
      </c>
      <c r="P37" s="126">
        <v>1</v>
      </c>
      <c r="Q37" s="126">
        <v>27.4</v>
      </c>
      <c r="R37" s="126">
        <v>546</v>
      </c>
      <c r="S37" s="126">
        <v>273</v>
      </c>
      <c r="T37" s="119">
        <v>0.26</v>
      </c>
      <c r="U37" s="119"/>
      <c r="V37" s="133">
        <v>42916</v>
      </c>
      <c r="W37" s="126">
        <v>7.71</v>
      </c>
      <c r="X37" s="126">
        <v>-18.3</v>
      </c>
      <c r="Y37" s="36"/>
      <c r="Z37" s="36"/>
      <c r="AA37" s="120">
        <v>43066</v>
      </c>
      <c r="AB37" s="119">
        <v>6.99</v>
      </c>
      <c r="AC37" s="119">
        <v>-0.9</v>
      </c>
      <c r="AD37" s="119">
        <v>321</v>
      </c>
      <c r="AE37" s="119">
        <v>26.4</v>
      </c>
      <c r="AF37" s="120">
        <v>43095</v>
      </c>
      <c r="AG37" s="119">
        <v>5.96</v>
      </c>
      <c r="AH37" s="119">
        <v>1.3</v>
      </c>
      <c r="AI37" s="119">
        <v>626</v>
      </c>
      <c r="AJ37" s="119">
        <v>27.2</v>
      </c>
      <c r="AK37" s="121"/>
      <c r="AL37" s="36"/>
      <c r="AM37" s="36"/>
      <c r="AN37" s="36"/>
      <c r="AO37" s="36"/>
      <c r="AP37" s="121">
        <v>43738</v>
      </c>
      <c r="AQ37" s="36" t="s">
        <v>91</v>
      </c>
      <c r="AR37" s="36">
        <v>-2</v>
      </c>
      <c r="AS37" s="36">
        <v>27.7</v>
      </c>
      <c r="AT37" s="36">
        <v>264</v>
      </c>
      <c r="AU37" s="36"/>
      <c r="AV37" s="59">
        <v>44084</v>
      </c>
      <c r="AW37" s="37">
        <v>98.3</v>
      </c>
      <c r="AX37" s="37">
        <v>2.7</v>
      </c>
      <c r="AY37" s="37">
        <v>0.1</v>
      </c>
      <c r="AZ37" s="37">
        <v>5090</v>
      </c>
      <c r="BA37" s="37">
        <v>196.6</v>
      </c>
      <c r="BB37" s="37">
        <v>28.9</v>
      </c>
      <c r="BC37" s="37">
        <v>7.13</v>
      </c>
      <c r="BD37" s="36"/>
      <c r="BE37" s="122"/>
      <c r="BF37" s="44"/>
      <c r="BG37" s="44"/>
      <c r="BH37" s="44"/>
      <c r="BI37" s="44"/>
      <c r="BJ37" s="44"/>
      <c r="BK37" s="44"/>
      <c r="BL37" s="114"/>
      <c r="BM37" s="44"/>
      <c r="BN37" s="54">
        <v>45155</v>
      </c>
      <c r="BO37" s="44"/>
      <c r="BP37" s="44">
        <v>-1.1000000000000001</v>
      </c>
      <c r="BQ37" s="44"/>
      <c r="BR37" s="44"/>
      <c r="BS37" s="44"/>
      <c r="BT37" s="44">
        <v>27.1</v>
      </c>
      <c r="BU37" s="114">
        <v>6.77</v>
      </c>
      <c r="BV37" s="44"/>
    </row>
    <row r="38" spans="1:74" ht="15" x14ac:dyDescent="0.25">
      <c r="A38" s="36">
        <v>37</v>
      </c>
      <c r="B38" s="116" t="s">
        <v>37</v>
      </c>
      <c r="C38" s="117">
        <v>1565046</v>
      </c>
      <c r="D38" s="117">
        <v>1085544</v>
      </c>
      <c r="E38" s="36"/>
      <c r="F38" s="36"/>
      <c r="G38" s="36"/>
      <c r="H38" s="36"/>
      <c r="I38" s="36"/>
      <c r="J38" s="36"/>
      <c r="K38" s="36"/>
      <c r="L38" s="36"/>
      <c r="M38" s="36"/>
      <c r="N38" s="118">
        <v>42700</v>
      </c>
      <c r="O38" s="126">
        <v>7.66</v>
      </c>
      <c r="P38" s="126">
        <v>-16.3</v>
      </c>
      <c r="Q38" s="126">
        <v>30.1</v>
      </c>
      <c r="R38" s="126">
        <v>305</v>
      </c>
      <c r="S38" s="126">
        <v>152.69999999999999</v>
      </c>
      <c r="T38" s="119">
        <v>0.15</v>
      </c>
      <c r="U38" s="119">
        <v>3270</v>
      </c>
      <c r="V38" s="133">
        <v>42914</v>
      </c>
      <c r="W38" s="126">
        <v>7.74</v>
      </c>
      <c r="X38" s="126">
        <v>-20.2</v>
      </c>
      <c r="Y38" s="36"/>
      <c r="Z38" s="36"/>
      <c r="AA38" s="120">
        <v>43064</v>
      </c>
      <c r="AB38" s="119">
        <v>6.76</v>
      </c>
      <c r="AC38" s="119">
        <v>12.9</v>
      </c>
      <c r="AD38" s="119">
        <v>234</v>
      </c>
      <c r="AE38" s="119">
        <v>29</v>
      </c>
      <c r="AF38" s="120">
        <v>43095</v>
      </c>
      <c r="AG38" s="119">
        <v>6.84</v>
      </c>
      <c r="AH38" s="119">
        <v>8.9</v>
      </c>
      <c r="AI38" s="119">
        <v>193</v>
      </c>
      <c r="AJ38" s="119">
        <v>29.1</v>
      </c>
      <c r="AK38" s="121"/>
      <c r="AL38" s="36"/>
      <c r="AM38" s="36"/>
      <c r="AN38" s="36"/>
      <c r="AO38" s="36"/>
      <c r="AP38" s="121">
        <v>43738</v>
      </c>
      <c r="AQ38" s="36">
        <v>6.69</v>
      </c>
      <c r="AR38" s="36">
        <v>12.5</v>
      </c>
      <c r="AS38" s="36">
        <v>30.9</v>
      </c>
      <c r="AT38" s="36">
        <v>153.9</v>
      </c>
      <c r="AU38" s="36"/>
      <c r="AV38" s="59">
        <v>44085</v>
      </c>
      <c r="AW38" s="37">
        <v>0.72</v>
      </c>
      <c r="AX38" s="37">
        <v>5.0999999999999996</v>
      </c>
      <c r="AY38" s="37">
        <v>0.01</v>
      </c>
      <c r="AZ38" s="37">
        <v>69600</v>
      </c>
      <c r="BA38" s="37">
        <v>1.44</v>
      </c>
      <c r="BB38" s="37">
        <v>31</v>
      </c>
      <c r="BC38" s="37">
        <v>7.07</v>
      </c>
      <c r="BD38" s="36"/>
      <c r="BE38" s="122">
        <f>[1]N_estaticos!AS38</f>
        <v>44887</v>
      </c>
      <c r="BF38" s="44">
        <v>82.8</v>
      </c>
      <c r="BG38" s="44">
        <v>25.2</v>
      </c>
      <c r="BH38" s="44">
        <v>0.08</v>
      </c>
      <c r="BI38" s="44">
        <v>6040</v>
      </c>
      <c r="BJ38" s="44">
        <v>165.5</v>
      </c>
      <c r="BK38" s="44">
        <v>29.8</v>
      </c>
      <c r="BL38" s="114">
        <v>6.75</v>
      </c>
      <c r="BM38" s="44"/>
      <c r="BN38" s="54">
        <v>45154</v>
      </c>
      <c r="BO38" s="44"/>
      <c r="BP38" s="44">
        <v>12.9</v>
      </c>
      <c r="BQ38" s="44"/>
      <c r="BR38" s="44"/>
      <c r="BS38" s="44"/>
      <c r="BT38" s="44">
        <v>31.1</v>
      </c>
      <c r="BU38" s="114">
        <v>6.57</v>
      </c>
      <c r="BV38" s="44"/>
    </row>
    <row r="39" spans="1:74" ht="15" x14ac:dyDescent="0.25">
      <c r="A39" s="36">
        <v>38</v>
      </c>
      <c r="B39" s="116" t="s">
        <v>38</v>
      </c>
      <c r="C39" s="117">
        <v>1542914</v>
      </c>
      <c r="D39" s="117">
        <v>1074214</v>
      </c>
      <c r="E39" s="36"/>
      <c r="F39" s="36"/>
      <c r="G39" s="36"/>
      <c r="H39" s="36"/>
      <c r="I39" s="36"/>
      <c r="J39" s="36"/>
      <c r="K39" s="36"/>
      <c r="L39" s="36"/>
      <c r="M39" s="36"/>
      <c r="N39" s="118">
        <v>42700</v>
      </c>
      <c r="O39" s="126">
        <v>6.55</v>
      </c>
      <c r="P39" s="126">
        <v>117.2</v>
      </c>
      <c r="Q39" s="126">
        <v>30.2</v>
      </c>
      <c r="R39" s="126">
        <v>58</v>
      </c>
      <c r="S39" s="126">
        <v>29</v>
      </c>
      <c r="T39" s="119">
        <v>0.03</v>
      </c>
      <c r="U39" s="119">
        <v>17200</v>
      </c>
      <c r="V39" s="133">
        <v>40721</v>
      </c>
      <c r="W39" s="126">
        <v>5.29</v>
      </c>
      <c r="X39" s="126">
        <v>121.8</v>
      </c>
      <c r="Y39" s="36"/>
      <c r="Z39" s="36"/>
      <c r="AA39" s="120">
        <v>43064</v>
      </c>
      <c r="AB39" s="119">
        <v>4.5199999999999996</v>
      </c>
      <c r="AC39" s="119">
        <v>140.4</v>
      </c>
      <c r="AD39" s="119">
        <v>63</v>
      </c>
      <c r="AE39" s="119">
        <v>31</v>
      </c>
      <c r="AF39" s="120">
        <v>43097</v>
      </c>
      <c r="AG39" s="119">
        <v>5.52</v>
      </c>
      <c r="AH39" s="119">
        <v>84.1</v>
      </c>
      <c r="AI39" s="119">
        <v>58</v>
      </c>
      <c r="AJ39" s="119">
        <v>30.7</v>
      </c>
      <c r="AK39" s="121"/>
      <c r="AL39" s="36"/>
      <c r="AM39" s="36"/>
      <c r="AN39" s="36"/>
      <c r="AO39" s="36"/>
      <c r="AP39" s="121">
        <v>43739</v>
      </c>
      <c r="AQ39" s="36">
        <v>4.74</v>
      </c>
      <c r="AR39" s="36">
        <v>127.8</v>
      </c>
      <c r="AS39" s="36">
        <v>31.1</v>
      </c>
      <c r="AT39" s="36">
        <v>72.3</v>
      </c>
      <c r="AU39" s="36"/>
      <c r="AV39" s="59">
        <v>44085</v>
      </c>
      <c r="AW39" s="37">
        <v>26</v>
      </c>
      <c r="AX39" s="37">
        <v>69.900000000000006</v>
      </c>
      <c r="AY39" s="37">
        <v>0.03</v>
      </c>
      <c r="AZ39" s="37">
        <v>19200</v>
      </c>
      <c r="BA39" s="37">
        <v>52</v>
      </c>
      <c r="BB39" s="37">
        <v>33.4</v>
      </c>
      <c r="BC39" s="37">
        <v>5.97</v>
      </c>
      <c r="BD39" s="36"/>
      <c r="BE39" s="122">
        <f>[1]N_estaticos!AS39</f>
        <v>44887</v>
      </c>
      <c r="BF39" s="44">
        <v>35.6</v>
      </c>
      <c r="BG39" s="44">
        <v>86.3</v>
      </c>
      <c r="BH39" s="44">
        <v>0.04</v>
      </c>
      <c r="BI39" s="44">
        <v>1400</v>
      </c>
      <c r="BJ39" s="44">
        <v>71.3</v>
      </c>
      <c r="BK39" s="44">
        <v>31.6</v>
      </c>
      <c r="BL39" s="114">
        <v>5.78</v>
      </c>
      <c r="BM39" s="44"/>
      <c r="BN39" s="54">
        <v>45153</v>
      </c>
      <c r="BO39" s="44"/>
      <c r="BP39" s="44">
        <v>70.2</v>
      </c>
      <c r="BQ39" s="44"/>
      <c r="BR39" s="44"/>
      <c r="BS39" s="44"/>
      <c r="BT39" s="44">
        <v>31.1</v>
      </c>
      <c r="BU39" s="114">
        <v>5.4</v>
      </c>
      <c r="BV39" s="44"/>
    </row>
    <row r="40" spans="1:74" ht="15" x14ac:dyDescent="0.25">
      <c r="A40" s="36">
        <v>39</v>
      </c>
      <c r="B40" s="116" t="s">
        <v>39</v>
      </c>
      <c r="C40" s="117">
        <v>1526961</v>
      </c>
      <c r="D40" s="117">
        <v>1052683</v>
      </c>
      <c r="E40" s="36"/>
      <c r="F40" s="36"/>
      <c r="G40" s="36"/>
      <c r="H40" s="36"/>
      <c r="I40" s="36"/>
      <c r="J40" s="36"/>
      <c r="K40" s="36"/>
      <c r="L40" s="36"/>
      <c r="M40" s="36"/>
      <c r="N40" s="118">
        <v>42700</v>
      </c>
      <c r="O40" s="126">
        <v>6.96</v>
      </c>
      <c r="P40" s="126">
        <v>23.6</v>
      </c>
      <c r="Q40" s="126">
        <v>30.4</v>
      </c>
      <c r="R40" s="126">
        <v>418</v>
      </c>
      <c r="S40" s="126">
        <v>209</v>
      </c>
      <c r="T40" s="119">
        <v>0.2</v>
      </c>
      <c r="U40" s="119">
        <v>2390</v>
      </c>
      <c r="V40" s="133">
        <v>42912</v>
      </c>
      <c r="W40" s="126">
        <v>6.99</v>
      </c>
      <c r="X40" s="126">
        <v>23.1</v>
      </c>
      <c r="Y40" s="36"/>
      <c r="Z40" s="36"/>
      <c r="AA40" s="120">
        <v>43064</v>
      </c>
      <c r="AB40" s="119">
        <v>6.62</v>
      </c>
      <c r="AC40" s="119">
        <v>22.2</v>
      </c>
      <c r="AD40" s="119">
        <v>572</v>
      </c>
      <c r="AE40" s="119">
        <v>30.9</v>
      </c>
      <c r="AF40" s="120">
        <v>43095</v>
      </c>
      <c r="AG40" s="119">
        <v>6.43</v>
      </c>
      <c r="AH40" s="119">
        <v>31.8</v>
      </c>
      <c r="AI40" s="119">
        <v>296</v>
      </c>
      <c r="AJ40" s="119">
        <v>31.7</v>
      </c>
      <c r="AK40" s="121"/>
      <c r="AL40" s="36"/>
      <c r="AM40" s="36"/>
      <c r="AN40" s="36"/>
      <c r="AO40" s="36"/>
      <c r="AP40" s="121">
        <v>43739</v>
      </c>
      <c r="AQ40" s="36">
        <v>6.45</v>
      </c>
      <c r="AR40" s="36">
        <v>27.3</v>
      </c>
      <c r="AS40" s="36">
        <v>31.7</v>
      </c>
      <c r="AT40" s="36">
        <v>130.19999999999999</v>
      </c>
      <c r="AU40" s="36"/>
      <c r="AV40" s="59">
        <v>44085</v>
      </c>
      <c r="AW40" s="37">
        <v>109.2</v>
      </c>
      <c r="AX40" s="37">
        <v>13.4</v>
      </c>
      <c r="AY40" s="37">
        <v>0.11</v>
      </c>
      <c r="AZ40" s="37">
        <v>4580</v>
      </c>
      <c r="BA40" s="37">
        <v>218</v>
      </c>
      <c r="BB40" s="37">
        <v>30</v>
      </c>
      <c r="BC40" s="37">
        <v>6.93</v>
      </c>
      <c r="BD40" s="36"/>
      <c r="BE40" s="122">
        <f>[1]N_estaticos!AS40</f>
        <v>44887</v>
      </c>
      <c r="BF40" s="44">
        <v>144.6</v>
      </c>
      <c r="BG40" s="44">
        <v>12.2</v>
      </c>
      <c r="BH40" s="44">
        <v>0.14000000000000001</v>
      </c>
      <c r="BI40" s="44">
        <v>3460</v>
      </c>
      <c r="BJ40" s="44">
        <v>289</v>
      </c>
      <c r="BK40" s="44">
        <v>31.8</v>
      </c>
      <c r="BL40" s="114">
        <v>6.95</v>
      </c>
      <c r="BM40" s="44"/>
      <c r="BN40" s="54">
        <v>45153</v>
      </c>
      <c r="BO40" s="44"/>
      <c r="BP40" s="44">
        <v>-2.2000000000000002</v>
      </c>
      <c r="BQ40" s="44"/>
      <c r="BR40" s="44"/>
      <c r="BS40" s="44"/>
      <c r="BT40" s="44">
        <v>31.4</v>
      </c>
      <c r="BU40" s="114">
        <v>6.84</v>
      </c>
      <c r="BV40" s="44"/>
    </row>
    <row r="41" spans="1:74" ht="15" x14ac:dyDescent="0.25">
      <c r="A41" s="36">
        <v>40</v>
      </c>
      <c r="B41" s="116" t="s">
        <v>40</v>
      </c>
      <c r="C41" s="117">
        <v>1560349</v>
      </c>
      <c r="D41" s="117">
        <v>1036445</v>
      </c>
      <c r="E41" s="36"/>
      <c r="F41" s="36"/>
      <c r="G41" s="36"/>
      <c r="H41" s="36"/>
      <c r="I41" s="36"/>
      <c r="J41" s="36"/>
      <c r="K41" s="36"/>
      <c r="L41" s="36"/>
      <c r="M41" s="36"/>
      <c r="N41" s="118">
        <v>42700</v>
      </c>
      <c r="O41" s="126">
        <v>7.64</v>
      </c>
      <c r="P41" s="126">
        <v>-12.7</v>
      </c>
      <c r="Q41" s="126">
        <v>29.8</v>
      </c>
      <c r="R41" s="126">
        <v>281</v>
      </c>
      <c r="S41" s="126">
        <v>140.5</v>
      </c>
      <c r="T41" s="119">
        <v>0.14000000000000001</v>
      </c>
      <c r="U41" s="119">
        <v>3560</v>
      </c>
      <c r="V41" s="133">
        <v>42910</v>
      </c>
      <c r="W41" s="126">
        <v>7.82</v>
      </c>
      <c r="X41" s="126">
        <v>-26.7</v>
      </c>
      <c r="Y41" s="36"/>
      <c r="Z41" s="36"/>
      <c r="AA41" s="120">
        <v>43063</v>
      </c>
      <c r="AB41" s="119">
        <v>7.26</v>
      </c>
      <c r="AC41" s="119">
        <v>-16.100000000000001</v>
      </c>
      <c r="AD41" s="119">
        <v>229</v>
      </c>
      <c r="AE41" s="119">
        <v>30.6</v>
      </c>
      <c r="AF41" s="120">
        <v>43097</v>
      </c>
      <c r="AG41" s="119">
        <v>7.39</v>
      </c>
      <c r="AH41" s="119">
        <v>-23</v>
      </c>
      <c r="AI41" s="119">
        <v>229</v>
      </c>
      <c r="AJ41" s="119">
        <v>31.9</v>
      </c>
      <c r="AK41" s="121"/>
      <c r="AL41" s="36"/>
      <c r="AM41" s="36"/>
      <c r="AN41" s="36"/>
      <c r="AO41" s="36"/>
      <c r="AP41" s="121">
        <v>43739</v>
      </c>
      <c r="AQ41" s="36">
        <v>7.34</v>
      </c>
      <c r="AR41" s="36">
        <v>-24.4</v>
      </c>
      <c r="AS41" s="36">
        <v>32.299999999999997</v>
      </c>
      <c r="AT41" s="36">
        <v>106.8</v>
      </c>
      <c r="AU41" s="36"/>
      <c r="AV41" s="59">
        <v>44086</v>
      </c>
      <c r="AW41" s="37">
        <v>36.299999999999997</v>
      </c>
      <c r="AX41" s="37">
        <v>-30</v>
      </c>
      <c r="AY41" s="37">
        <v>0.04</v>
      </c>
      <c r="AZ41" s="37">
        <v>13800</v>
      </c>
      <c r="BA41" s="37">
        <v>72.7</v>
      </c>
      <c r="BB41" s="37">
        <v>33.1</v>
      </c>
      <c r="BC41" s="37">
        <v>7.66</v>
      </c>
      <c r="BD41" s="36"/>
      <c r="BE41" s="122">
        <f>[1]N_estaticos!AS41</f>
        <v>44887</v>
      </c>
      <c r="BF41" s="44">
        <v>68.900000000000006</v>
      </c>
      <c r="BG41" s="44">
        <v>6.9</v>
      </c>
      <c r="BH41" s="44">
        <v>7.0000000000000007E-2</v>
      </c>
      <c r="BI41" s="44">
        <v>72600</v>
      </c>
      <c r="BJ41" s="44">
        <v>137.80000000000001</v>
      </c>
      <c r="BK41" s="44">
        <v>30.5</v>
      </c>
      <c r="BL41" s="114">
        <v>6.99</v>
      </c>
      <c r="BM41" s="44"/>
      <c r="BN41" s="54">
        <v>45152</v>
      </c>
      <c r="BO41" s="44"/>
      <c r="BP41" s="44">
        <v>36.9</v>
      </c>
      <c r="BQ41" s="44"/>
      <c r="BR41" s="44"/>
      <c r="BS41" s="44"/>
      <c r="BT41" s="44">
        <v>32</v>
      </c>
      <c r="BU41" s="114">
        <v>7.45</v>
      </c>
      <c r="BV41" s="44"/>
    </row>
    <row r="42" spans="1:74" ht="15" x14ac:dyDescent="0.25">
      <c r="A42" s="36">
        <v>41</v>
      </c>
      <c r="B42" s="116" t="s">
        <v>41</v>
      </c>
      <c r="C42" s="117">
        <v>1542584</v>
      </c>
      <c r="D42" s="117">
        <v>1011084</v>
      </c>
      <c r="E42" s="36"/>
      <c r="F42" s="36"/>
      <c r="G42" s="36"/>
      <c r="H42" s="36"/>
      <c r="I42" s="36"/>
      <c r="J42" s="36"/>
      <c r="K42" s="36"/>
      <c r="L42" s="36"/>
      <c r="M42" s="36"/>
      <c r="N42" s="118">
        <v>42700</v>
      </c>
      <c r="O42" s="126"/>
      <c r="P42" s="126"/>
      <c r="Q42" s="126"/>
      <c r="R42" s="126"/>
      <c r="S42" s="126"/>
      <c r="T42" s="119"/>
      <c r="U42" s="119"/>
      <c r="V42" s="133">
        <v>42910</v>
      </c>
      <c r="W42" s="126">
        <v>7.82</v>
      </c>
      <c r="X42" s="126">
        <v>-26.7</v>
      </c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121"/>
      <c r="AL42" s="36"/>
      <c r="AM42" s="36"/>
      <c r="AN42" s="36"/>
      <c r="AO42" s="36"/>
      <c r="AP42" s="121"/>
      <c r="AQ42" s="36"/>
      <c r="AR42" s="36"/>
      <c r="AS42" s="36"/>
      <c r="AT42" s="36"/>
      <c r="AU42" s="36"/>
      <c r="AV42" s="59"/>
      <c r="AW42" s="37"/>
      <c r="AX42" s="37"/>
      <c r="AY42" s="37"/>
      <c r="AZ42" s="37"/>
      <c r="BA42" s="37"/>
      <c r="BB42" s="37"/>
      <c r="BC42" s="37"/>
      <c r="BD42" s="36"/>
      <c r="BE42" s="122"/>
      <c r="BF42" s="44"/>
      <c r="BG42" s="44"/>
      <c r="BH42" s="44"/>
      <c r="BI42" s="44"/>
      <c r="BJ42" s="44"/>
      <c r="BK42" s="44"/>
      <c r="BL42" s="114"/>
      <c r="BM42" s="44"/>
      <c r="BN42" s="54"/>
      <c r="BO42" s="44"/>
      <c r="BP42" s="44"/>
      <c r="BQ42" s="44"/>
      <c r="BR42" s="44"/>
      <c r="BS42" s="44"/>
      <c r="BT42" s="44"/>
      <c r="BU42" s="114"/>
      <c r="BV42" s="44"/>
    </row>
    <row r="43" spans="1:74" ht="15" x14ac:dyDescent="0.25">
      <c r="A43" s="36">
        <v>42</v>
      </c>
      <c r="B43" s="116" t="s">
        <v>42</v>
      </c>
      <c r="C43" s="117">
        <v>1515792</v>
      </c>
      <c r="D43" s="117">
        <v>1029409</v>
      </c>
      <c r="E43" s="36"/>
      <c r="F43" s="36"/>
      <c r="G43" s="36"/>
      <c r="H43" s="36"/>
      <c r="I43" s="36"/>
      <c r="J43" s="36"/>
      <c r="K43" s="36"/>
      <c r="L43" s="36"/>
      <c r="M43" s="36"/>
      <c r="N43" s="118">
        <v>42700</v>
      </c>
      <c r="O43" s="126">
        <v>6.61</v>
      </c>
      <c r="P43" s="126">
        <v>58.3</v>
      </c>
      <c r="Q43" s="126">
        <v>28.6</v>
      </c>
      <c r="R43" s="126">
        <v>119.8</v>
      </c>
      <c r="S43" s="126">
        <v>59.9</v>
      </c>
      <c r="T43" s="119">
        <v>0.06</v>
      </c>
      <c r="U43" s="119">
        <v>8350</v>
      </c>
      <c r="V43" s="133">
        <v>42910</v>
      </c>
      <c r="W43" s="126">
        <v>6.46</v>
      </c>
      <c r="X43" s="126">
        <v>53.1</v>
      </c>
      <c r="Y43" s="36"/>
      <c r="Z43" s="36"/>
      <c r="AA43" s="120">
        <v>43063</v>
      </c>
      <c r="AB43" s="119">
        <v>6.38</v>
      </c>
      <c r="AC43" s="119">
        <v>41.5</v>
      </c>
      <c r="AD43" s="119">
        <v>122</v>
      </c>
      <c r="AE43" s="119">
        <v>30.2</v>
      </c>
      <c r="AF43" s="120">
        <v>43097</v>
      </c>
      <c r="AG43" s="119">
        <v>6.91</v>
      </c>
      <c r="AH43" s="119">
        <v>9.1999999999999993</v>
      </c>
      <c r="AI43" s="119">
        <v>91</v>
      </c>
      <c r="AJ43" s="119">
        <v>29.7</v>
      </c>
      <c r="AK43" s="121"/>
      <c r="AL43" s="36"/>
      <c r="AM43" s="36"/>
      <c r="AN43" s="36"/>
      <c r="AO43" s="36"/>
      <c r="AP43" s="121">
        <v>43739</v>
      </c>
      <c r="AQ43" s="36">
        <v>6.27</v>
      </c>
      <c r="AR43" s="36">
        <v>37.700000000000003</v>
      </c>
      <c r="AS43" s="36">
        <v>30.2</v>
      </c>
      <c r="AT43" s="36">
        <v>79.8</v>
      </c>
      <c r="AU43" s="36"/>
      <c r="AV43" s="59"/>
      <c r="AW43" s="37"/>
      <c r="AX43" s="37"/>
      <c r="AY43" s="37"/>
      <c r="AZ43" s="37"/>
      <c r="BA43" s="37"/>
      <c r="BB43" s="37"/>
      <c r="BC43" s="37"/>
      <c r="BD43" s="36"/>
      <c r="BE43" s="122">
        <f>[1]N_estaticos!AS43</f>
        <v>44887</v>
      </c>
      <c r="BF43" s="44">
        <v>32.5</v>
      </c>
      <c r="BG43" s="44">
        <v>11.3</v>
      </c>
      <c r="BH43" s="44">
        <v>0.04</v>
      </c>
      <c r="BI43" s="44">
        <v>1540</v>
      </c>
      <c r="BJ43" s="44">
        <v>64.900000000000006</v>
      </c>
      <c r="BK43" s="44">
        <v>28.1</v>
      </c>
      <c r="BL43" s="114">
        <v>7</v>
      </c>
      <c r="BM43" s="44"/>
      <c r="BN43" s="54"/>
      <c r="BO43" s="44"/>
      <c r="BP43" s="44"/>
      <c r="BQ43" s="44"/>
      <c r="BR43" s="44"/>
      <c r="BS43" s="44"/>
      <c r="BT43" s="44"/>
      <c r="BU43" s="114"/>
      <c r="BV43" s="44"/>
    </row>
    <row r="44" spans="1:74" x14ac:dyDescent="0.2">
      <c r="A44" s="36">
        <v>43</v>
      </c>
      <c r="B44" s="116" t="s">
        <v>46</v>
      </c>
      <c r="C44" s="117">
        <v>1605792</v>
      </c>
      <c r="D44" s="117">
        <v>1092394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21"/>
      <c r="AL44" s="36"/>
      <c r="AM44" s="36"/>
      <c r="AN44" s="36"/>
      <c r="AO44" s="36"/>
      <c r="AP44" s="121"/>
      <c r="AQ44" s="36"/>
      <c r="AR44" s="36"/>
      <c r="AS44" s="36"/>
      <c r="AT44" s="36"/>
      <c r="AU44" s="36"/>
      <c r="AV44" s="59"/>
      <c r="AW44" s="36"/>
      <c r="AX44" s="36"/>
      <c r="AY44" s="36"/>
      <c r="AZ44" s="36"/>
      <c r="BA44" s="36"/>
      <c r="BB44" s="36"/>
      <c r="BC44" s="36"/>
      <c r="BD44" s="36"/>
      <c r="BE44" s="122"/>
      <c r="BF44" s="44"/>
      <c r="BG44" s="44"/>
      <c r="BH44" s="44"/>
      <c r="BI44" s="44"/>
      <c r="BJ44" s="44"/>
      <c r="BK44" s="44"/>
      <c r="BL44" s="114"/>
      <c r="BM44" s="44"/>
      <c r="BN44" s="54"/>
      <c r="BO44" s="44"/>
      <c r="BP44" s="44"/>
      <c r="BQ44" s="44"/>
      <c r="BR44" s="44"/>
      <c r="BS44" s="44"/>
      <c r="BT44" s="44"/>
      <c r="BU44" s="114"/>
      <c r="BV44" s="44"/>
    </row>
    <row r="45" spans="1:74" x14ac:dyDescent="0.2">
      <c r="A45" s="36">
        <v>44</v>
      </c>
      <c r="B45" s="116" t="s">
        <v>47</v>
      </c>
      <c r="C45" s="117">
        <v>1605408</v>
      </c>
      <c r="D45" s="117">
        <v>1092464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121"/>
      <c r="AL45" s="36"/>
      <c r="AM45" s="36"/>
      <c r="AN45" s="36"/>
      <c r="AO45" s="36"/>
      <c r="AP45" s="121"/>
      <c r="AQ45" s="36"/>
      <c r="AR45" s="36"/>
      <c r="AS45" s="36"/>
      <c r="AT45" s="36"/>
      <c r="AU45" s="36"/>
      <c r="AV45" s="59"/>
      <c r="AW45" s="36"/>
      <c r="AX45" s="36"/>
      <c r="AY45" s="36"/>
      <c r="AZ45" s="36"/>
      <c r="BA45" s="36"/>
      <c r="BB45" s="36"/>
      <c r="BC45" s="36"/>
      <c r="BD45" s="36"/>
      <c r="BE45" s="122"/>
      <c r="BF45" s="44"/>
      <c r="BG45" s="44"/>
      <c r="BH45" s="44"/>
      <c r="BI45" s="44"/>
      <c r="BJ45" s="44"/>
      <c r="BK45" s="44"/>
      <c r="BL45" s="114"/>
      <c r="BM45" s="44"/>
      <c r="BN45" s="54"/>
      <c r="BO45" s="44"/>
      <c r="BP45" s="44"/>
      <c r="BQ45" s="44"/>
      <c r="BR45" s="44"/>
      <c r="BS45" s="44"/>
      <c r="BT45" s="44"/>
      <c r="BU45" s="114"/>
      <c r="BV45" s="44"/>
    </row>
    <row r="46" spans="1:74" x14ac:dyDescent="0.2">
      <c r="A46" s="36">
        <v>45</v>
      </c>
      <c r="B46" s="116" t="s">
        <v>48</v>
      </c>
      <c r="C46" s="117">
        <v>1606658</v>
      </c>
      <c r="D46" s="117">
        <v>1091519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121"/>
      <c r="AL46" s="36"/>
      <c r="AM46" s="36"/>
      <c r="AN46" s="36"/>
      <c r="AO46" s="36"/>
      <c r="AP46" s="121"/>
      <c r="AQ46" s="36"/>
      <c r="AR46" s="36"/>
      <c r="AS46" s="36"/>
      <c r="AT46" s="36"/>
      <c r="AU46" s="36"/>
      <c r="AV46" s="59"/>
      <c r="AW46" s="36"/>
      <c r="AX46" s="36"/>
      <c r="AY46" s="36"/>
      <c r="AZ46" s="36"/>
      <c r="BA46" s="36"/>
      <c r="BB46" s="36"/>
      <c r="BC46" s="36"/>
      <c r="BD46" s="36"/>
      <c r="BE46" s="122"/>
      <c r="BF46" s="44"/>
      <c r="BG46" s="44"/>
      <c r="BH46" s="44"/>
      <c r="BI46" s="44"/>
      <c r="BJ46" s="44"/>
      <c r="BK46" s="44"/>
      <c r="BL46" s="114"/>
      <c r="BM46" s="44"/>
      <c r="BN46" s="54"/>
      <c r="BO46" s="44"/>
      <c r="BP46" s="44"/>
      <c r="BQ46" s="44"/>
      <c r="BR46" s="44"/>
      <c r="BS46" s="44"/>
      <c r="BT46" s="44"/>
      <c r="BU46" s="114"/>
      <c r="BV46" s="44"/>
    </row>
    <row r="47" spans="1:74" x14ac:dyDescent="0.2">
      <c r="A47" s="36">
        <v>46</v>
      </c>
      <c r="B47" s="116" t="s">
        <v>49</v>
      </c>
      <c r="C47" s="117">
        <v>1607218</v>
      </c>
      <c r="D47" s="117">
        <v>1091403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21"/>
      <c r="AL47" s="36"/>
      <c r="AM47" s="36"/>
      <c r="AN47" s="36"/>
      <c r="AO47" s="36"/>
      <c r="AP47" s="121"/>
      <c r="AQ47" s="36"/>
      <c r="AR47" s="36"/>
      <c r="AS47" s="36"/>
      <c r="AT47" s="36"/>
      <c r="AU47" s="36"/>
      <c r="AV47" s="59"/>
      <c r="AW47" s="36"/>
      <c r="AX47" s="36"/>
      <c r="AY47" s="36"/>
      <c r="AZ47" s="36"/>
      <c r="BA47" s="36"/>
      <c r="BB47" s="36"/>
      <c r="BC47" s="36"/>
      <c r="BD47" s="36"/>
      <c r="BE47" s="122"/>
      <c r="BF47" s="44"/>
      <c r="BG47" s="44"/>
      <c r="BH47" s="44"/>
      <c r="BI47" s="44"/>
      <c r="BJ47" s="44"/>
      <c r="BK47" s="44"/>
      <c r="BL47" s="114"/>
      <c r="BM47" s="44"/>
      <c r="BN47" s="54"/>
      <c r="BO47" s="44"/>
      <c r="BP47" s="44"/>
      <c r="BQ47" s="44"/>
      <c r="BR47" s="44"/>
      <c r="BS47" s="44"/>
      <c r="BT47" s="44"/>
      <c r="BU47" s="114"/>
      <c r="BV47" s="44"/>
    </row>
    <row r="48" spans="1:74" x14ac:dyDescent="0.2">
      <c r="A48" s="36">
        <v>47</v>
      </c>
      <c r="B48" s="116" t="s">
        <v>50</v>
      </c>
      <c r="C48" s="117">
        <v>1607720</v>
      </c>
      <c r="D48" s="117">
        <v>1091299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121"/>
      <c r="AL48" s="36"/>
      <c r="AM48" s="36"/>
      <c r="AN48" s="36"/>
      <c r="AO48" s="36"/>
      <c r="AP48" s="121"/>
      <c r="AQ48" s="36"/>
      <c r="AR48" s="36"/>
      <c r="AS48" s="36"/>
      <c r="AT48" s="36"/>
      <c r="AU48" s="36"/>
      <c r="AV48" s="59"/>
      <c r="AW48" s="36"/>
      <c r="AX48" s="36"/>
      <c r="AY48" s="36"/>
      <c r="AZ48" s="36"/>
      <c r="BA48" s="36"/>
      <c r="BB48" s="36"/>
      <c r="BC48" s="36"/>
      <c r="BD48" s="36"/>
      <c r="BE48" s="122"/>
      <c r="BF48" s="44"/>
      <c r="BG48" s="44"/>
      <c r="BH48" s="44"/>
      <c r="BI48" s="44"/>
      <c r="BJ48" s="44"/>
      <c r="BK48" s="44"/>
      <c r="BL48" s="114"/>
      <c r="BM48" s="44"/>
      <c r="BN48" s="54"/>
      <c r="BO48" s="44"/>
      <c r="BP48" s="44"/>
      <c r="BQ48" s="44"/>
      <c r="BR48" s="44"/>
      <c r="BS48" s="44"/>
      <c r="BT48" s="44"/>
      <c r="BU48" s="114"/>
      <c r="BV48" s="44"/>
    </row>
    <row r="49" spans="1:74" x14ac:dyDescent="0.2">
      <c r="A49" s="36">
        <v>48</v>
      </c>
      <c r="B49" s="116" t="s">
        <v>51</v>
      </c>
      <c r="C49" s="117">
        <v>1608290</v>
      </c>
      <c r="D49" s="117">
        <v>1091369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121"/>
      <c r="AL49" s="36"/>
      <c r="AM49" s="36"/>
      <c r="AN49" s="36"/>
      <c r="AO49" s="36"/>
      <c r="AP49" s="121"/>
      <c r="AQ49" s="36"/>
      <c r="AR49" s="36"/>
      <c r="AS49" s="36"/>
      <c r="AT49" s="36"/>
      <c r="AU49" s="36"/>
      <c r="AV49" s="59"/>
      <c r="AW49" s="36"/>
      <c r="AX49" s="36"/>
      <c r="AY49" s="36"/>
      <c r="AZ49" s="36"/>
      <c r="BA49" s="36"/>
      <c r="BB49" s="36"/>
      <c r="BC49" s="36"/>
      <c r="BD49" s="36"/>
      <c r="BE49" s="122"/>
      <c r="BF49" s="44"/>
      <c r="BG49" s="44"/>
      <c r="BH49" s="44"/>
      <c r="BI49" s="44"/>
      <c r="BJ49" s="44"/>
      <c r="BK49" s="44"/>
      <c r="BL49" s="114"/>
      <c r="BM49" s="44"/>
      <c r="BN49" s="54"/>
      <c r="BO49" s="44"/>
      <c r="BP49" s="44"/>
      <c r="BQ49" s="44"/>
      <c r="BR49" s="44"/>
      <c r="BS49" s="44"/>
      <c r="BT49" s="44"/>
      <c r="BU49" s="114"/>
      <c r="BV49" s="44"/>
    </row>
    <row r="50" spans="1:74" x14ac:dyDescent="0.2">
      <c r="A50" s="36">
        <v>49</v>
      </c>
      <c r="B50" s="116" t="s">
        <v>107</v>
      </c>
      <c r="C50" s="117">
        <v>1605639</v>
      </c>
      <c r="D50" s="117">
        <v>1092210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21"/>
      <c r="AL50" s="36"/>
      <c r="AM50" s="36"/>
      <c r="AN50" s="36"/>
      <c r="AO50" s="36"/>
      <c r="AP50" s="121"/>
      <c r="AQ50" s="36"/>
      <c r="AR50" s="36"/>
      <c r="AS50" s="36"/>
      <c r="AT50" s="36"/>
      <c r="AU50" s="36"/>
      <c r="AV50" s="59"/>
      <c r="AW50" s="36"/>
      <c r="AX50" s="36"/>
      <c r="AY50" s="36"/>
      <c r="AZ50" s="36"/>
      <c r="BA50" s="36"/>
      <c r="BB50" s="36"/>
      <c r="BC50" s="36"/>
      <c r="BD50" s="36"/>
      <c r="BE50" s="122"/>
      <c r="BF50" s="44"/>
      <c r="BG50" s="44"/>
      <c r="BH50" s="44"/>
      <c r="BI50" s="44"/>
      <c r="BJ50" s="44"/>
      <c r="BK50" s="44"/>
      <c r="BL50" s="114"/>
      <c r="BM50" s="44"/>
      <c r="BN50" s="54"/>
      <c r="BO50" s="44"/>
      <c r="BP50" s="44"/>
      <c r="BQ50" s="44"/>
      <c r="BR50" s="44"/>
      <c r="BS50" s="44"/>
      <c r="BT50" s="44"/>
      <c r="BU50" s="114"/>
      <c r="BV50" s="44"/>
    </row>
    <row r="51" spans="1:74" x14ac:dyDescent="0.2">
      <c r="A51" s="36">
        <v>50</v>
      </c>
      <c r="B51" s="36" t="s">
        <v>53</v>
      </c>
      <c r="C51" s="117">
        <v>1530189</v>
      </c>
      <c r="D51" s="117">
        <v>1059147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133">
        <v>42913</v>
      </c>
      <c r="W51" s="126">
        <v>6.84</v>
      </c>
      <c r="X51" s="126">
        <v>-32.700000000000003</v>
      </c>
      <c r="Y51" s="36"/>
      <c r="Z51" s="36"/>
      <c r="AA51" s="120">
        <v>43064</v>
      </c>
      <c r="AB51" s="119">
        <v>6.86</v>
      </c>
      <c r="AC51" s="119">
        <v>8.3000000000000007</v>
      </c>
      <c r="AD51" s="119">
        <v>90</v>
      </c>
      <c r="AE51" s="119">
        <v>29.2</v>
      </c>
      <c r="AF51" s="36"/>
      <c r="AG51" s="36"/>
      <c r="AH51" s="36"/>
      <c r="AI51" s="36"/>
      <c r="AJ51" s="36"/>
      <c r="AK51" s="121"/>
      <c r="AL51" s="36"/>
      <c r="AM51" s="36"/>
      <c r="AN51" s="36"/>
      <c r="AO51" s="36"/>
      <c r="AP51" s="121">
        <v>43739</v>
      </c>
      <c r="AQ51" s="36">
        <v>6.43</v>
      </c>
      <c r="AR51" s="36">
        <v>28.7</v>
      </c>
      <c r="AS51" s="36">
        <v>29.6</v>
      </c>
      <c r="AT51" s="36">
        <v>56.1</v>
      </c>
      <c r="AU51" s="36"/>
      <c r="AV51" s="59"/>
      <c r="AW51" s="36"/>
      <c r="AX51" s="36"/>
      <c r="AY51" s="36"/>
      <c r="AZ51" s="36"/>
      <c r="BA51" s="36"/>
      <c r="BB51" s="36"/>
      <c r="BC51" s="36"/>
      <c r="BD51" s="36"/>
      <c r="BE51" s="122"/>
      <c r="BF51" s="44"/>
      <c r="BG51" s="44"/>
      <c r="BH51" s="44"/>
      <c r="BI51" s="44"/>
      <c r="BJ51" s="44"/>
      <c r="BK51" s="44"/>
      <c r="BL51" s="114"/>
      <c r="BM51" s="44"/>
      <c r="BN51" s="54">
        <v>45154</v>
      </c>
      <c r="BO51" s="44"/>
      <c r="BP51" s="44">
        <v>19.8</v>
      </c>
      <c r="BQ51" s="44"/>
      <c r="BR51" s="44"/>
      <c r="BS51" s="44"/>
      <c r="BT51" s="44">
        <v>29.8</v>
      </c>
      <c r="BU51" s="114">
        <v>6.48</v>
      </c>
      <c r="BV51" s="44"/>
    </row>
    <row r="52" spans="1:74" x14ac:dyDescent="0.2">
      <c r="A52" s="36">
        <v>51</v>
      </c>
      <c r="B52" s="36" t="s">
        <v>54</v>
      </c>
      <c r="C52" s="117">
        <v>1541751</v>
      </c>
      <c r="D52" s="117">
        <v>1072137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133">
        <v>42913</v>
      </c>
      <c r="W52" s="126">
        <v>7.73</v>
      </c>
      <c r="X52" s="126">
        <v>-19.100000000000001</v>
      </c>
      <c r="Y52" s="36"/>
      <c r="Z52" s="36"/>
      <c r="AA52" s="120">
        <v>43064</v>
      </c>
      <c r="AB52" s="119">
        <v>6.62</v>
      </c>
      <c r="AC52" s="119">
        <v>21.3</v>
      </c>
      <c r="AD52" s="119">
        <v>46</v>
      </c>
      <c r="AE52" s="119">
        <v>30.5</v>
      </c>
      <c r="AF52" s="120">
        <v>43097</v>
      </c>
      <c r="AG52" s="119">
        <v>6.96</v>
      </c>
      <c r="AH52" s="119">
        <v>3.8</v>
      </c>
      <c r="AI52" s="119">
        <v>35</v>
      </c>
      <c r="AJ52" s="119">
        <v>31</v>
      </c>
      <c r="AK52" s="121"/>
      <c r="AL52" s="36"/>
      <c r="AM52" s="36"/>
      <c r="AN52" s="36"/>
      <c r="AO52" s="36"/>
      <c r="AP52" s="121"/>
      <c r="AQ52" s="36"/>
      <c r="AR52" s="36"/>
      <c r="AS52" s="36"/>
      <c r="AT52" s="36"/>
      <c r="AU52" s="36"/>
      <c r="AV52" s="59"/>
      <c r="AW52" s="36"/>
      <c r="AX52" s="36"/>
      <c r="AY52" s="36"/>
      <c r="AZ52" s="36"/>
      <c r="BA52" s="36"/>
      <c r="BB52" s="36"/>
      <c r="BC52" s="36"/>
      <c r="BD52" s="36"/>
      <c r="BE52" s="122"/>
      <c r="BF52" s="44"/>
      <c r="BG52" s="44"/>
      <c r="BH52" s="44"/>
      <c r="BI52" s="44"/>
      <c r="BJ52" s="44"/>
      <c r="BK52" s="44"/>
      <c r="BL52" s="114"/>
      <c r="BM52" s="44"/>
      <c r="BN52" s="54">
        <v>45153</v>
      </c>
      <c r="BO52" s="44"/>
      <c r="BP52" s="44">
        <v>19.3</v>
      </c>
      <c r="BQ52" s="44"/>
      <c r="BR52" s="44"/>
      <c r="BS52" s="44"/>
      <c r="BT52" s="44">
        <v>30.9</v>
      </c>
      <c r="BU52" s="114">
        <v>6.43</v>
      </c>
      <c r="BV52" s="44"/>
    </row>
    <row r="53" spans="1:74" x14ac:dyDescent="0.2">
      <c r="A53" s="36">
        <v>52</v>
      </c>
      <c r="B53" s="36" t="s">
        <v>55</v>
      </c>
      <c r="C53" s="117">
        <v>1565003</v>
      </c>
      <c r="D53" s="117">
        <v>1055006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133">
        <v>42913</v>
      </c>
      <c r="W53" s="126">
        <v>7.74</v>
      </c>
      <c r="X53" s="126">
        <v>-20.2</v>
      </c>
      <c r="Y53" s="36"/>
      <c r="Z53" s="36"/>
      <c r="AA53" s="120">
        <v>43064</v>
      </c>
      <c r="AB53" s="119">
        <v>7.39</v>
      </c>
      <c r="AC53" s="119">
        <v>24.5</v>
      </c>
      <c r="AD53" s="119">
        <v>535</v>
      </c>
      <c r="AE53" s="119">
        <v>30.1</v>
      </c>
      <c r="AF53" s="120">
        <v>43095</v>
      </c>
      <c r="AG53" s="119">
        <v>7.77</v>
      </c>
      <c r="AH53" s="119">
        <v>-46.6</v>
      </c>
      <c r="AI53" s="119">
        <v>547</v>
      </c>
      <c r="AJ53" s="119">
        <v>29.2</v>
      </c>
      <c r="AK53" s="121"/>
      <c r="AL53" s="36"/>
      <c r="AM53" s="36"/>
      <c r="AN53" s="36"/>
      <c r="AO53" s="36"/>
      <c r="AP53" s="121"/>
      <c r="AQ53" s="36"/>
      <c r="AR53" s="36"/>
      <c r="AS53" s="36"/>
      <c r="AT53" s="36"/>
      <c r="AU53" s="36"/>
      <c r="AV53" s="59">
        <v>44086</v>
      </c>
      <c r="AW53" s="36"/>
      <c r="AX53" s="36"/>
      <c r="AY53" s="36"/>
      <c r="AZ53" s="36"/>
      <c r="BA53" s="36"/>
      <c r="BB53" s="36"/>
      <c r="BC53" s="36"/>
      <c r="BD53" s="36"/>
      <c r="BE53" s="122"/>
      <c r="BF53" s="44"/>
      <c r="BG53" s="44"/>
      <c r="BH53" s="44"/>
      <c r="BI53" s="44"/>
      <c r="BJ53" s="44"/>
      <c r="BK53" s="44"/>
      <c r="BL53" s="114"/>
      <c r="BM53" s="44"/>
      <c r="BN53" s="54">
        <v>45153</v>
      </c>
      <c r="BO53" s="44"/>
      <c r="BP53" s="44">
        <v>-35.1</v>
      </c>
      <c r="BQ53" s="44"/>
      <c r="BR53" s="44"/>
      <c r="BS53" s="44"/>
      <c r="BT53" s="44">
        <v>30.7</v>
      </c>
      <c r="BU53" s="114">
        <v>7.35</v>
      </c>
      <c r="BV53" s="44"/>
    </row>
    <row r="54" spans="1:74" x14ac:dyDescent="0.2">
      <c r="A54" s="36">
        <v>53</v>
      </c>
      <c r="B54" s="36" t="s">
        <v>56</v>
      </c>
      <c r="C54" s="117">
        <v>1565094</v>
      </c>
      <c r="D54" s="117">
        <v>1054902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133"/>
      <c r="W54" s="126"/>
      <c r="X54" s="126"/>
      <c r="Y54" s="36"/>
      <c r="Z54" s="36"/>
      <c r="AA54" s="120">
        <v>43064</v>
      </c>
      <c r="AB54" s="119"/>
      <c r="AC54" s="119"/>
      <c r="AD54" s="119">
        <v>3147</v>
      </c>
      <c r="AE54" s="119">
        <v>31.4</v>
      </c>
      <c r="AF54" s="120">
        <v>43095</v>
      </c>
      <c r="AG54" s="119"/>
      <c r="AH54" s="119"/>
      <c r="AI54" s="119">
        <v>3133</v>
      </c>
      <c r="AJ54" s="119">
        <v>31</v>
      </c>
      <c r="AK54" s="121"/>
      <c r="AL54" s="36"/>
      <c r="AM54" s="36"/>
      <c r="AN54" s="36"/>
      <c r="AO54" s="36"/>
      <c r="AP54" s="121"/>
      <c r="AQ54" s="36"/>
      <c r="AR54" s="36"/>
      <c r="AS54" s="36"/>
      <c r="AT54" s="36"/>
      <c r="AU54" s="36"/>
      <c r="AV54" s="59">
        <v>44086</v>
      </c>
      <c r="AW54" s="36"/>
      <c r="AX54" s="36"/>
      <c r="AY54" s="36"/>
      <c r="AZ54" s="36"/>
      <c r="BA54" s="36"/>
      <c r="BB54" s="36"/>
      <c r="BC54" s="36"/>
      <c r="BD54" s="36"/>
      <c r="BE54" s="122"/>
      <c r="BF54" s="44"/>
      <c r="BG54" s="44"/>
      <c r="BH54" s="44"/>
      <c r="BI54" s="44"/>
      <c r="BJ54" s="44"/>
      <c r="BK54" s="44"/>
      <c r="BL54" s="114"/>
      <c r="BM54" s="44"/>
      <c r="BN54" s="54">
        <v>45153</v>
      </c>
      <c r="BO54" s="44"/>
      <c r="BP54" s="44"/>
      <c r="BQ54" s="44"/>
      <c r="BR54" s="44"/>
      <c r="BS54" s="44"/>
      <c r="BT54" s="44"/>
      <c r="BU54" s="114"/>
      <c r="BV54" s="44"/>
    </row>
    <row r="55" spans="1:74" x14ac:dyDescent="0.2">
      <c r="A55" s="36">
        <v>54</v>
      </c>
      <c r="B55" s="36" t="s">
        <v>57</v>
      </c>
      <c r="C55" s="117">
        <v>1565089</v>
      </c>
      <c r="D55" s="117">
        <v>1054904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133"/>
      <c r="W55" s="126"/>
      <c r="X55" s="126"/>
      <c r="Y55" s="36"/>
      <c r="Z55" s="36"/>
      <c r="AA55" s="120">
        <v>43064</v>
      </c>
      <c r="AB55" s="119"/>
      <c r="AC55" s="119"/>
      <c r="AD55" s="119">
        <v>706</v>
      </c>
      <c r="AE55" s="119">
        <v>31.5</v>
      </c>
      <c r="AF55" s="120">
        <v>43095</v>
      </c>
      <c r="AG55" s="119"/>
      <c r="AH55" s="119"/>
      <c r="AI55" s="119">
        <v>717</v>
      </c>
      <c r="AJ55" s="119">
        <v>31.4</v>
      </c>
      <c r="AK55" s="121"/>
      <c r="AL55" s="36"/>
      <c r="AM55" s="36"/>
      <c r="AN55" s="36"/>
      <c r="AO55" s="36"/>
      <c r="AP55" s="121"/>
      <c r="AQ55" s="36"/>
      <c r="AR55" s="36"/>
      <c r="AS55" s="36"/>
      <c r="AT55" s="36"/>
      <c r="AU55" s="36"/>
      <c r="AV55" s="59">
        <v>44086</v>
      </c>
      <c r="AW55" s="36"/>
      <c r="AX55" s="36"/>
      <c r="AY55" s="36"/>
      <c r="AZ55" s="36"/>
      <c r="BA55" s="36"/>
      <c r="BB55" s="36"/>
      <c r="BC55" s="36"/>
      <c r="BD55" s="36"/>
      <c r="BE55" s="122"/>
      <c r="BF55" s="44"/>
      <c r="BG55" s="44"/>
      <c r="BH55" s="44"/>
      <c r="BI55" s="44"/>
      <c r="BJ55" s="44"/>
      <c r="BK55" s="44"/>
      <c r="BL55" s="114"/>
      <c r="BM55" s="44"/>
      <c r="BN55" s="54">
        <v>45153</v>
      </c>
      <c r="BO55" s="44"/>
      <c r="BP55" s="44"/>
      <c r="BQ55" s="44"/>
      <c r="BR55" s="44"/>
      <c r="BS55" s="44"/>
      <c r="BT55" s="44"/>
      <c r="BU55" s="114"/>
      <c r="BV55" s="44"/>
    </row>
    <row r="56" spans="1:74" x14ac:dyDescent="0.2">
      <c r="A56" s="36">
        <v>55</v>
      </c>
      <c r="B56" s="36" t="s">
        <v>58</v>
      </c>
      <c r="C56" s="117">
        <v>1576345</v>
      </c>
      <c r="D56" s="117">
        <v>1085567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133">
        <v>42914</v>
      </c>
      <c r="W56" s="126">
        <v>7.42</v>
      </c>
      <c r="X56" s="126">
        <v>1.3</v>
      </c>
      <c r="Y56" s="36"/>
      <c r="Z56" s="36"/>
      <c r="AA56" s="120">
        <v>43065</v>
      </c>
      <c r="AB56" s="119">
        <v>6.93</v>
      </c>
      <c r="AC56" s="119">
        <v>3.3</v>
      </c>
      <c r="AD56" s="119">
        <v>211</v>
      </c>
      <c r="AE56" s="119">
        <v>29.7</v>
      </c>
      <c r="AF56" s="120">
        <v>43092</v>
      </c>
      <c r="AG56" s="119">
        <v>7.43</v>
      </c>
      <c r="AH56" s="119">
        <v>-23.4</v>
      </c>
      <c r="AI56" s="119">
        <v>209</v>
      </c>
      <c r="AJ56" s="119">
        <v>32.200000000000003</v>
      </c>
      <c r="AK56" s="121"/>
      <c r="AL56" s="36"/>
      <c r="AM56" s="36"/>
      <c r="AN56" s="36"/>
      <c r="AO56" s="36"/>
      <c r="AP56" s="121">
        <v>43738</v>
      </c>
      <c r="AQ56" s="36">
        <v>6.88</v>
      </c>
      <c r="AR56" s="36">
        <v>2.5</v>
      </c>
      <c r="AS56" s="36">
        <v>30</v>
      </c>
      <c r="AT56" s="36">
        <v>150.69999999999999</v>
      </c>
      <c r="AU56" s="36"/>
      <c r="AV56" s="59"/>
      <c r="AW56" s="36"/>
      <c r="AX56" s="36"/>
      <c r="AY56" s="36"/>
      <c r="AZ56" s="36"/>
      <c r="BA56" s="36"/>
      <c r="BB56" s="36"/>
      <c r="BC56" s="36"/>
      <c r="BD56" s="36"/>
      <c r="BE56" s="122"/>
      <c r="BF56" s="44"/>
      <c r="BG56" s="44"/>
      <c r="BH56" s="44"/>
      <c r="BI56" s="44"/>
      <c r="BJ56" s="44"/>
      <c r="BK56" s="44"/>
      <c r="BL56" s="114"/>
      <c r="BM56" s="44"/>
      <c r="BN56" s="54">
        <v>45155</v>
      </c>
      <c r="BO56" s="44"/>
      <c r="BP56" s="44">
        <v>-13.7</v>
      </c>
      <c r="BQ56" s="44"/>
      <c r="BR56" s="44"/>
      <c r="BS56" s="44"/>
      <c r="BT56" s="44">
        <v>30.2</v>
      </c>
      <c r="BU56" s="114">
        <v>7.01</v>
      </c>
      <c r="BV56" s="44"/>
    </row>
    <row r="57" spans="1:74" ht="15" x14ac:dyDescent="0.25">
      <c r="A57" s="36">
        <v>56</v>
      </c>
      <c r="B57" s="36" t="s">
        <v>59</v>
      </c>
      <c r="C57" s="117">
        <v>1589122</v>
      </c>
      <c r="D57" s="117">
        <v>1074237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120">
        <v>43065</v>
      </c>
      <c r="AB57" s="119">
        <v>6.93</v>
      </c>
      <c r="AC57" s="119">
        <v>3.3</v>
      </c>
      <c r="AD57" s="119">
        <v>462</v>
      </c>
      <c r="AE57" s="119">
        <v>29.7</v>
      </c>
      <c r="AF57" s="120">
        <v>43092</v>
      </c>
      <c r="AG57" s="119">
        <v>7.29</v>
      </c>
      <c r="AH57" s="119">
        <v>-18.7</v>
      </c>
      <c r="AI57" s="119">
        <v>467</v>
      </c>
      <c r="AJ57" s="119">
        <v>27.6</v>
      </c>
      <c r="AK57" s="121"/>
      <c r="AL57" s="36"/>
      <c r="AM57" s="36"/>
      <c r="AN57" s="36"/>
      <c r="AO57" s="36"/>
      <c r="AP57" s="121"/>
      <c r="AQ57" s="36"/>
      <c r="AR57" s="36"/>
      <c r="AS57" s="36"/>
      <c r="AT57" s="36"/>
      <c r="AU57" s="36"/>
      <c r="AV57" s="59">
        <v>44087</v>
      </c>
      <c r="AW57" s="37">
        <v>109.5</v>
      </c>
      <c r="AX57" s="37">
        <v>9.5</v>
      </c>
      <c r="AY57" s="37">
        <v>0.11</v>
      </c>
      <c r="AZ57" s="37">
        <v>4570</v>
      </c>
      <c r="BA57" s="37">
        <v>219</v>
      </c>
      <c r="BB57" s="37">
        <v>29.9</v>
      </c>
      <c r="BC57" s="37">
        <v>7</v>
      </c>
      <c r="BD57" s="36"/>
      <c r="BE57" s="122"/>
      <c r="BF57" s="44"/>
      <c r="BG57" s="44"/>
      <c r="BH57" s="44"/>
      <c r="BI57" s="44"/>
      <c r="BJ57" s="44"/>
      <c r="BK57" s="44"/>
      <c r="BL57" s="114"/>
      <c r="BM57" s="44"/>
      <c r="BN57" s="54"/>
      <c r="BO57" s="44"/>
      <c r="BP57" s="44"/>
      <c r="BQ57" s="44"/>
      <c r="BR57" s="44"/>
      <c r="BS57" s="44"/>
      <c r="BT57" s="44"/>
      <c r="BU57" s="114"/>
      <c r="BV57" s="44"/>
    </row>
    <row r="58" spans="1:74" x14ac:dyDescent="0.2">
      <c r="A58" s="36">
        <v>57</v>
      </c>
      <c r="B58" s="36" t="s">
        <v>60</v>
      </c>
      <c r="C58" s="117">
        <v>1609801</v>
      </c>
      <c r="D58" s="117">
        <v>1051346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120">
        <v>43090</v>
      </c>
      <c r="AG58" s="119"/>
      <c r="AH58" s="119"/>
      <c r="AI58" s="119">
        <v>430</v>
      </c>
      <c r="AJ58" s="119">
        <v>30.9</v>
      </c>
      <c r="AK58" s="121"/>
      <c r="AL58" s="36"/>
      <c r="AM58" s="36"/>
      <c r="AN58" s="36"/>
      <c r="AO58" s="36"/>
      <c r="AP58" s="121"/>
      <c r="AQ58" s="36"/>
      <c r="AR58" s="36"/>
      <c r="AS58" s="36"/>
      <c r="AT58" s="36"/>
      <c r="AU58" s="36"/>
      <c r="AV58" s="59"/>
      <c r="AW58" s="36"/>
      <c r="AX58" s="36"/>
      <c r="AY58" s="36"/>
      <c r="AZ58" s="36"/>
      <c r="BA58" s="36"/>
      <c r="BB58" s="36"/>
      <c r="BC58" s="36"/>
      <c r="BD58" s="36"/>
      <c r="BE58" s="122"/>
      <c r="BF58" s="44"/>
      <c r="BG58" s="44"/>
      <c r="BH58" s="44"/>
      <c r="BI58" s="44"/>
      <c r="BJ58" s="44"/>
      <c r="BK58" s="44"/>
      <c r="BL58" s="114"/>
      <c r="BM58" s="44"/>
      <c r="BN58" s="54"/>
      <c r="BO58" s="44"/>
      <c r="BP58" s="44"/>
      <c r="BQ58" s="44"/>
      <c r="BR58" s="44"/>
      <c r="BS58" s="44"/>
      <c r="BT58" s="44"/>
      <c r="BU58" s="114"/>
      <c r="BV58" s="44"/>
    </row>
    <row r="59" spans="1:74" x14ac:dyDescent="0.2">
      <c r="A59" s="36">
        <v>58</v>
      </c>
      <c r="B59" s="36" t="s">
        <v>61</v>
      </c>
      <c r="C59" s="117">
        <v>1538934</v>
      </c>
      <c r="D59" s="117">
        <v>1073549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120">
        <v>43097</v>
      </c>
      <c r="AG59" s="119">
        <v>7.24</v>
      </c>
      <c r="AH59" s="119">
        <v>-6.1</v>
      </c>
      <c r="AI59" s="119">
        <v>273</v>
      </c>
      <c r="AJ59" s="119">
        <v>28</v>
      </c>
      <c r="AK59" s="121"/>
      <c r="AL59" s="36"/>
      <c r="AM59" s="36"/>
      <c r="AN59" s="36"/>
      <c r="AO59" s="36"/>
      <c r="AP59" s="121"/>
      <c r="AQ59" s="36"/>
      <c r="AR59" s="36"/>
      <c r="AS59" s="36"/>
      <c r="AT59" s="36"/>
      <c r="AU59" s="36"/>
      <c r="AV59" s="59"/>
      <c r="AW59" s="36"/>
      <c r="AX59" s="36"/>
      <c r="AY59" s="36"/>
      <c r="AZ59" s="36"/>
      <c r="BA59" s="36"/>
      <c r="BB59" s="36"/>
      <c r="BC59" s="36"/>
      <c r="BD59" s="36"/>
      <c r="BE59" s="122"/>
      <c r="BF59" s="44"/>
      <c r="BG59" s="44"/>
      <c r="BH59" s="44"/>
      <c r="BI59" s="44"/>
      <c r="BJ59" s="44"/>
      <c r="BK59" s="44"/>
      <c r="BL59" s="114"/>
      <c r="BM59" s="44"/>
      <c r="BN59" s="54">
        <v>45154</v>
      </c>
      <c r="BO59" s="44"/>
      <c r="BP59" s="44">
        <v>-6.2</v>
      </c>
      <c r="BQ59" s="44"/>
      <c r="BR59" s="44"/>
      <c r="BS59" s="44"/>
      <c r="BT59" s="44">
        <v>28</v>
      </c>
      <c r="BU59" s="114">
        <v>6.87</v>
      </c>
      <c r="BV59" s="44"/>
    </row>
    <row r="60" spans="1:74" x14ac:dyDescent="0.2">
      <c r="A60" s="36">
        <v>59</v>
      </c>
      <c r="B60" s="36" t="s">
        <v>88</v>
      </c>
      <c r="C60" s="36">
        <v>1353073</v>
      </c>
      <c r="D60" s="36">
        <v>1074547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121">
        <v>43249</v>
      </c>
      <c r="AL60" s="36">
        <v>6.48</v>
      </c>
      <c r="AM60" s="36">
        <v>16.7</v>
      </c>
      <c r="AN60" s="36">
        <v>31.1</v>
      </c>
      <c r="AO60" s="36">
        <v>216</v>
      </c>
      <c r="AP60" s="121"/>
      <c r="AQ60" s="36"/>
      <c r="AR60" s="36"/>
      <c r="AS60" s="36"/>
      <c r="AT60" s="36"/>
      <c r="AU60" s="36"/>
      <c r="AV60" s="59"/>
      <c r="AW60" s="36"/>
      <c r="AX60" s="36"/>
      <c r="AY60" s="36"/>
      <c r="AZ60" s="36"/>
      <c r="BA60" s="36"/>
      <c r="BB60" s="36"/>
      <c r="BC60" s="36"/>
      <c r="BD60" s="36"/>
      <c r="BE60" s="122"/>
      <c r="BF60" s="44"/>
      <c r="BG60" s="44"/>
      <c r="BH60" s="44"/>
      <c r="BI60" s="44"/>
      <c r="BJ60" s="44"/>
      <c r="BK60" s="44"/>
      <c r="BL60" s="114"/>
      <c r="BM60" s="44"/>
      <c r="BN60" s="54"/>
      <c r="BO60" s="44"/>
      <c r="BP60" s="44"/>
      <c r="BQ60" s="44"/>
      <c r="BR60" s="44"/>
      <c r="BS60" s="44"/>
      <c r="BT60" s="44"/>
      <c r="BU60" s="114"/>
      <c r="BV60" s="44"/>
    </row>
    <row r="61" spans="1:74" x14ac:dyDescent="0.2">
      <c r="A61" s="36">
        <v>60</v>
      </c>
      <c r="B61" s="36" t="s">
        <v>63</v>
      </c>
      <c r="C61" s="36">
        <v>1353505</v>
      </c>
      <c r="D61" s="36">
        <v>1073949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121">
        <v>43249</v>
      </c>
      <c r="AL61" s="36">
        <v>6.82</v>
      </c>
      <c r="AM61" s="36">
        <v>-4.2</v>
      </c>
      <c r="AN61" s="36">
        <v>30.3</v>
      </c>
      <c r="AO61" s="36">
        <v>553</v>
      </c>
      <c r="AP61" s="121">
        <v>43741</v>
      </c>
      <c r="AQ61" s="36">
        <v>7</v>
      </c>
      <c r="AR61" s="36">
        <v>-4.2</v>
      </c>
      <c r="AS61" s="36">
        <v>32.200000000000003</v>
      </c>
      <c r="AT61" s="36">
        <v>232</v>
      </c>
      <c r="AU61" s="36"/>
      <c r="AV61" s="59"/>
      <c r="AW61" s="36"/>
      <c r="AX61" s="36"/>
      <c r="AY61" s="36"/>
      <c r="AZ61" s="36"/>
      <c r="BA61" s="36"/>
      <c r="BB61" s="36"/>
      <c r="BC61" s="36"/>
      <c r="BD61" s="36"/>
      <c r="BE61" s="122">
        <f>[1]N_estaticos!AS61</f>
        <v>44889</v>
      </c>
      <c r="BF61" s="44">
        <v>155.6</v>
      </c>
      <c r="BG61" s="44">
        <v>-7.1</v>
      </c>
      <c r="BH61" s="44">
        <v>0.15</v>
      </c>
      <c r="BI61" s="44">
        <v>3210</v>
      </c>
      <c r="BJ61" s="44">
        <v>311</v>
      </c>
      <c r="BK61" s="44">
        <v>29.9</v>
      </c>
      <c r="BL61" s="114">
        <v>7.27</v>
      </c>
      <c r="BM61" s="44"/>
      <c r="BN61" s="54"/>
      <c r="BO61" s="44"/>
      <c r="BP61" s="44"/>
      <c r="BQ61" s="44"/>
      <c r="BR61" s="44"/>
      <c r="BS61" s="44"/>
      <c r="BT61" s="44"/>
      <c r="BU61" s="114"/>
      <c r="BV61" s="44"/>
    </row>
    <row r="62" spans="1:74" x14ac:dyDescent="0.2">
      <c r="A62" s="36">
        <v>61</v>
      </c>
      <c r="B62" s="36" t="s">
        <v>64</v>
      </c>
      <c r="C62" s="36">
        <v>1383555</v>
      </c>
      <c r="D62" s="36">
        <v>1058775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121">
        <v>43250</v>
      </c>
      <c r="AL62" s="36">
        <v>6.77</v>
      </c>
      <c r="AM62" s="36">
        <v>-2.5</v>
      </c>
      <c r="AN62" s="36">
        <v>31.2</v>
      </c>
      <c r="AO62" s="36">
        <v>198</v>
      </c>
      <c r="AP62" s="121"/>
      <c r="AQ62" s="36"/>
      <c r="AR62" s="36"/>
      <c r="AS62" s="36"/>
      <c r="AT62" s="36"/>
      <c r="AU62" s="36"/>
      <c r="AV62" s="59"/>
      <c r="AW62" s="36"/>
      <c r="AX62" s="36"/>
      <c r="AY62" s="36"/>
      <c r="AZ62" s="36"/>
      <c r="BA62" s="36"/>
      <c r="BB62" s="36"/>
      <c r="BC62" s="36"/>
      <c r="BD62" s="36"/>
      <c r="BE62" s="122">
        <f>[1]N_estaticos!AS62</f>
        <v>44889</v>
      </c>
      <c r="BF62" s="44">
        <v>65.7</v>
      </c>
      <c r="BG62" s="44">
        <v>-5.4</v>
      </c>
      <c r="BH62" s="44">
        <v>7.0000000000000007E-2</v>
      </c>
      <c r="BI62" s="44">
        <v>7610</v>
      </c>
      <c r="BJ62" s="44">
        <v>131.4</v>
      </c>
      <c r="BK62" s="44">
        <v>32.200000000000003</v>
      </c>
      <c r="BL62" s="114">
        <v>7.24</v>
      </c>
      <c r="BM62" s="44"/>
      <c r="BN62" s="54"/>
      <c r="BO62" s="44"/>
      <c r="BP62" s="44"/>
      <c r="BQ62" s="44"/>
      <c r="BR62" s="44"/>
      <c r="BS62" s="44"/>
      <c r="BT62" s="44"/>
      <c r="BU62" s="114"/>
      <c r="BV62" s="44"/>
    </row>
    <row r="63" spans="1:74" x14ac:dyDescent="0.2">
      <c r="A63" s="36">
        <v>62</v>
      </c>
      <c r="B63" s="36" t="s">
        <v>90</v>
      </c>
      <c r="C63" s="36">
        <v>1388739</v>
      </c>
      <c r="D63" s="36">
        <v>1055392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121">
        <v>43250</v>
      </c>
      <c r="AL63" s="36">
        <v>7.02</v>
      </c>
      <c r="AM63" s="36">
        <v>-15.9</v>
      </c>
      <c r="AN63" s="36">
        <v>30.7</v>
      </c>
      <c r="AO63" s="36">
        <v>198</v>
      </c>
      <c r="AP63" s="121">
        <v>43741</v>
      </c>
      <c r="AQ63" s="36">
        <v>7.07</v>
      </c>
      <c r="AR63" s="36">
        <v>-8.3000000000000007</v>
      </c>
      <c r="AS63" s="36" t="s">
        <v>93</v>
      </c>
      <c r="AT63" s="36">
        <v>127</v>
      </c>
      <c r="AU63" s="36"/>
      <c r="AV63" s="59"/>
      <c r="AW63" s="36"/>
      <c r="AX63" s="36"/>
      <c r="AY63" s="36"/>
      <c r="AZ63" s="36"/>
      <c r="BA63" s="36"/>
      <c r="BB63" s="36"/>
      <c r="BC63" s="36"/>
      <c r="BD63" s="36"/>
      <c r="BE63" s="122"/>
      <c r="BF63" s="44"/>
      <c r="BG63" s="44"/>
      <c r="BH63" s="44"/>
      <c r="BI63" s="44"/>
      <c r="BJ63" s="44"/>
      <c r="BK63" s="44"/>
      <c r="BL63" s="114"/>
      <c r="BM63" s="44"/>
      <c r="BN63" s="54"/>
      <c r="BO63" s="44"/>
      <c r="BP63" s="44"/>
      <c r="BQ63" s="44"/>
      <c r="BR63" s="44"/>
      <c r="BS63" s="44"/>
      <c r="BT63" s="44"/>
      <c r="BU63" s="114"/>
      <c r="BV63" s="44"/>
    </row>
    <row r="64" spans="1:74" x14ac:dyDescent="0.2">
      <c r="A64" s="36">
        <v>63</v>
      </c>
      <c r="B64" s="10" t="s">
        <v>108</v>
      </c>
      <c r="C64" s="36">
        <v>1388726</v>
      </c>
      <c r="D64" s="36">
        <v>1054890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121">
        <v>43250</v>
      </c>
      <c r="AL64" s="36">
        <v>6.53</v>
      </c>
      <c r="AM64" s="36">
        <v>12.8</v>
      </c>
      <c r="AN64" s="36">
        <v>30.9</v>
      </c>
      <c r="AO64" s="36">
        <v>252</v>
      </c>
      <c r="AP64" s="121"/>
      <c r="AQ64" s="36"/>
      <c r="AR64" s="36"/>
      <c r="AS64" s="36"/>
      <c r="AT64" s="36"/>
      <c r="AU64" s="36"/>
      <c r="AV64" s="59"/>
      <c r="AW64" s="36"/>
      <c r="AX64" s="36"/>
      <c r="AY64" s="36"/>
      <c r="AZ64" s="36"/>
      <c r="BA64" s="36"/>
      <c r="BB64" s="36"/>
      <c r="BC64" s="36"/>
      <c r="BD64" s="36"/>
      <c r="BE64" s="122"/>
      <c r="BF64" s="44"/>
      <c r="BG64" s="44"/>
      <c r="BH64" s="44"/>
      <c r="BI64" s="44"/>
      <c r="BJ64" s="44"/>
      <c r="BK64" s="44"/>
      <c r="BL64" s="114"/>
      <c r="BM64" s="44"/>
      <c r="BN64" s="54"/>
      <c r="BO64" s="44"/>
      <c r="BP64" s="44"/>
      <c r="BQ64" s="44"/>
      <c r="BR64" s="44"/>
      <c r="BS64" s="44"/>
      <c r="BT64" s="44"/>
      <c r="BU64" s="114"/>
      <c r="BV64" s="44"/>
    </row>
    <row r="65" spans="1:74" x14ac:dyDescent="0.2">
      <c r="A65" s="36">
        <v>64</v>
      </c>
      <c r="B65" s="10" t="s">
        <v>109</v>
      </c>
      <c r="C65" s="36">
        <v>1388770</v>
      </c>
      <c r="D65" s="36">
        <v>1054854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121">
        <v>43250</v>
      </c>
      <c r="AL65" s="36">
        <v>6.45</v>
      </c>
      <c r="AM65" s="36">
        <v>17.3</v>
      </c>
      <c r="AN65" s="36">
        <v>31.6</v>
      </c>
      <c r="AO65" s="36">
        <v>123</v>
      </c>
      <c r="AP65" s="121"/>
      <c r="AQ65" s="36"/>
      <c r="AR65" s="36"/>
      <c r="AS65" s="36"/>
      <c r="AT65" s="36"/>
      <c r="AU65" s="36"/>
      <c r="AV65" s="59"/>
      <c r="AW65" s="36"/>
      <c r="AX65" s="36"/>
      <c r="AY65" s="36"/>
      <c r="AZ65" s="36"/>
      <c r="BA65" s="36"/>
      <c r="BB65" s="36"/>
      <c r="BC65" s="36"/>
      <c r="BD65" s="36"/>
      <c r="BE65" s="122"/>
      <c r="BF65" s="44"/>
      <c r="BG65" s="44"/>
      <c r="BH65" s="44"/>
      <c r="BI65" s="44"/>
      <c r="BJ65" s="44"/>
      <c r="BK65" s="44"/>
      <c r="BL65" s="114"/>
      <c r="BM65" s="44"/>
      <c r="BN65" s="54"/>
      <c r="BO65" s="44"/>
      <c r="BP65" s="44"/>
      <c r="BQ65" s="44"/>
      <c r="BR65" s="44"/>
      <c r="BS65" s="44"/>
      <c r="BT65" s="44"/>
      <c r="BU65" s="114"/>
      <c r="BV65" s="44"/>
    </row>
    <row r="66" spans="1:74" x14ac:dyDescent="0.2">
      <c r="A66" s="36">
        <v>65</v>
      </c>
      <c r="B66" s="10" t="s">
        <v>110</v>
      </c>
      <c r="C66" s="36">
        <v>1388712</v>
      </c>
      <c r="D66" s="36">
        <v>1054573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121">
        <v>43250</v>
      </c>
      <c r="AL66" s="36">
        <v>7.47</v>
      </c>
      <c r="AM66" s="36">
        <v>-42.3</v>
      </c>
      <c r="AN66" s="36">
        <v>31.4</v>
      </c>
      <c r="AO66" s="36">
        <v>4371</v>
      </c>
      <c r="AP66" s="121"/>
      <c r="AQ66" s="36"/>
      <c r="AR66" s="36"/>
      <c r="AS66" s="36"/>
      <c r="AT66" s="36"/>
      <c r="AU66" s="36"/>
      <c r="AV66" s="59"/>
      <c r="AW66" s="36"/>
      <c r="AX66" s="36"/>
      <c r="AY66" s="36"/>
      <c r="AZ66" s="36"/>
      <c r="BA66" s="36"/>
      <c r="BB66" s="36"/>
      <c r="BC66" s="36"/>
      <c r="BD66" s="36"/>
      <c r="BE66" s="122"/>
      <c r="BF66" s="44"/>
      <c r="BG66" s="44"/>
      <c r="BH66" s="44"/>
      <c r="BI66" s="44"/>
      <c r="BJ66" s="44"/>
      <c r="BK66" s="44"/>
      <c r="BL66" s="114"/>
      <c r="BM66" s="44"/>
      <c r="BN66" s="54"/>
      <c r="BO66" s="44"/>
      <c r="BP66" s="44"/>
      <c r="BQ66" s="44"/>
      <c r="BR66" s="44"/>
      <c r="BS66" s="44"/>
      <c r="BT66" s="44"/>
      <c r="BU66" s="114"/>
      <c r="BV66" s="44"/>
    </row>
    <row r="67" spans="1:74" x14ac:dyDescent="0.2">
      <c r="A67" s="36">
        <v>66</v>
      </c>
      <c r="B67" s="36" t="s">
        <v>65</v>
      </c>
      <c r="C67" s="36">
        <v>1411175</v>
      </c>
      <c r="D67" s="36">
        <v>1047543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121"/>
      <c r="AL67" s="36"/>
      <c r="AM67" s="36"/>
      <c r="AN67" s="36"/>
      <c r="AO67" s="36"/>
      <c r="AP67" s="121"/>
      <c r="AQ67" s="36"/>
      <c r="AR67" s="36"/>
      <c r="AS67" s="36"/>
      <c r="AT67" s="36"/>
      <c r="AU67" s="36"/>
      <c r="AV67" s="59"/>
      <c r="AW67" s="36"/>
      <c r="AX67" s="36"/>
      <c r="AY67" s="36"/>
      <c r="AZ67" s="36"/>
      <c r="BA67" s="36"/>
      <c r="BB67" s="36"/>
      <c r="BC67" s="36"/>
      <c r="BD67" s="36"/>
      <c r="BE67" s="122">
        <f>[1]N_estaticos!AS67</f>
        <v>44888</v>
      </c>
      <c r="BF67" s="44">
        <v>91.9</v>
      </c>
      <c r="BG67" s="44">
        <v>31.8</v>
      </c>
      <c r="BH67" s="44">
        <v>0.09</v>
      </c>
      <c r="BI67" s="44">
        <v>5440</v>
      </c>
      <c r="BJ67" s="44">
        <v>183.9</v>
      </c>
      <c r="BK67" s="44">
        <v>28.2</v>
      </c>
      <c r="BL67" s="114">
        <v>6.64</v>
      </c>
      <c r="BM67" s="44"/>
      <c r="BN67" s="54"/>
      <c r="BO67" s="44"/>
      <c r="BP67" s="44"/>
      <c r="BQ67" s="44"/>
      <c r="BR67" s="44"/>
      <c r="BS67" s="44"/>
      <c r="BT67" s="44"/>
      <c r="BU67" s="114"/>
      <c r="BV67" s="44"/>
    </row>
    <row r="68" spans="1:74" ht="15" x14ac:dyDescent="0.25">
      <c r="A68" s="36">
        <v>67</v>
      </c>
      <c r="B68" s="36" t="s">
        <v>66</v>
      </c>
      <c r="C68" s="36">
        <v>1399369</v>
      </c>
      <c r="D68" s="36">
        <v>1041175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121">
        <v>43251</v>
      </c>
      <c r="AL68" s="36">
        <v>7.64</v>
      </c>
      <c r="AM68" s="36">
        <v>-51</v>
      </c>
      <c r="AN68" s="36">
        <v>31.1</v>
      </c>
      <c r="AO68" s="36">
        <v>349</v>
      </c>
      <c r="AP68" s="121"/>
      <c r="AQ68" s="36"/>
      <c r="AR68" s="36"/>
      <c r="AS68" s="36"/>
      <c r="AT68" s="36"/>
      <c r="AU68" s="36"/>
      <c r="AV68" s="59">
        <v>44140</v>
      </c>
      <c r="AW68" s="36"/>
      <c r="AX68" s="36"/>
      <c r="AY68" s="36"/>
      <c r="AZ68" s="36"/>
      <c r="BA68" s="37">
        <v>442</v>
      </c>
      <c r="BB68" s="37">
        <v>29.5</v>
      </c>
      <c r="BC68" s="37">
        <v>8.2100000000000009</v>
      </c>
      <c r="BD68" s="36"/>
      <c r="BE68" s="122">
        <v>44890</v>
      </c>
      <c r="BF68" s="44">
        <v>116.9</v>
      </c>
      <c r="BG68" s="44">
        <v>-47.7</v>
      </c>
      <c r="BH68" s="44">
        <v>0.11</v>
      </c>
      <c r="BI68" s="44">
        <v>4280</v>
      </c>
      <c r="BJ68" s="44">
        <v>234</v>
      </c>
      <c r="BK68" s="44">
        <v>29.6</v>
      </c>
      <c r="BL68" s="114">
        <v>7.9</v>
      </c>
      <c r="BM68" s="44"/>
      <c r="BN68" s="54"/>
      <c r="BO68" s="44"/>
      <c r="BP68" s="44"/>
      <c r="BQ68" s="44"/>
      <c r="BR68" s="44"/>
      <c r="BS68" s="44"/>
      <c r="BT68" s="44"/>
      <c r="BU68" s="114"/>
      <c r="BV68" s="44"/>
    </row>
    <row r="69" spans="1:74" x14ac:dyDescent="0.2">
      <c r="A69" s="36">
        <v>68</v>
      </c>
      <c r="B69" s="36" t="s">
        <v>67</v>
      </c>
      <c r="C69" s="36">
        <v>1410273</v>
      </c>
      <c r="D69" s="36">
        <v>1050225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121">
        <v>43251</v>
      </c>
      <c r="AL69" s="36">
        <v>6.06</v>
      </c>
      <c r="AM69" s="36">
        <v>39.799999999999997</v>
      </c>
      <c r="AN69" s="36">
        <v>32</v>
      </c>
      <c r="AO69" s="36">
        <v>335</v>
      </c>
      <c r="AP69" s="121"/>
      <c r="AQ69" s="36"/>
      <c r="AR69" s="36"/>
      <c r="AS69" s="36"/>
      <c r="AT69" s="36"/>
      <c r="AU69" s="36"/>
      <c r="AV69" s="59"/>
      <c r="AW69" s="36"/>
      <c r="AX69" s="36"/>
      <c r="AY69" s="36"/>
      <c r="AZ69" s="36"/>
      <c r="BA69" s="36"/>
      <c r="BB69" s="36"/>
      <c r="BC69" s="36"/>
      <c r="BD69" s="36"/>
      <c r="BE69" s="122"/>
      <c r="BF69" s="44"/>
      <c r="BG69" s="44"/>
      <c r="BH69" s="44"/>
      <c r="BI69" s="44"/>
      <c r="BJ69" s="44"/>
      <c r="BK69" s="44"/>
      <c r="BL69" s="114"/>
      <c r="BM69" s="44"/>
      <c r="BN69" s="54"/>
      <c r="BO69" s="44"/>
      <c r="BP69" s="44"/>
      <c r="BQ69" s="44"/>
      <c r="BR69" s="44"/>
      <c r="BS69" s="44"/>
      <c r="BT69" s="44"/>
      <c r="BU69" s="114"/>
      <c r="BV69" s="44"/>
    </row>
    <row r="70" spans="1:74" x14ac:dyDescent="0.2">
      <c r="A70" s="36">
        <v>69</v>
      </c>
      <c r="B70" s="36" t="s">
        <v>68</v>
      </c>
      <c r="C70" s="36">
        <v>1403650</v>
      </c>
      <c r="D70" s="36">
        <v>1060557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121">
        <v>43251</v>
      </c>
      <c r="AL70" s="36">
        <v>6.71</v>
      </c>
      <c r="AM70" s="36">
        <v>-1.7</v>
      </c>
      <c r="AN70" s="36">
        <v>30.4</v>
      </c>
      <c r="AO70" s="36">
        <v>404</v>
      </c>
      <c r="AP70" s="121"/>
      <c r="AQ70" s="36"/>
      <c r="AR70" s="36"/>
      <c r="AS70" s="36"/>
      <c r="AT70" s="36"/>
      <c r="AU70" s="36"/>
      <c r="AV70" s="59"/>
      <c r="AW70" s="36"/>
      <c r="AX70" s="36"/>
      <c r="AY70" s="36"/>
      <c r="AZ70" s="36"/>
      <c r="BA70" s="36"/>
      <c r="BB70" s="36"/>
      <c r="BC70" s="36"/>
      <c r="BD70" s="36"/>
      <c r="BE70" s="122">
        <f>[1]N_estaticos!AS70</f>
        <v>44890</v>
      </c>
      <c r="BF70" s="44">
        <v>94.8</v>
      </c>
      <c r="BG70" s="44">
        <v>-37.5</v>
      </c>
      <c r="BH70" s="44">
        <v>0.09</v>
      </c>
      <c r="BI70" s="44">
        <v>5280</v>
      </c>
      <c r="BJ70" s="44">
        <v>189.5</v>
      </c>
      <c r="BK70" s="44">
        <v>26.8</v>
      </c>
      <c r="BL70" s="114">
        <v>7.78</v>
      </c>
      <c r="BM70" s="44"/>
      <c r="BN70" s="54"/>
      <c r="BO70" s="44"/>
      <c r="BP70" s="44"/>
      <c r="BQ70" s="44"/>
      <c r="BR70" s="44"/>
      <c r="BS70" s="44"/>
      <c r="BT70" s="44"/>
      <c r="BU70" s="114"/>
      <c r="BV70" s="44"/>
    </row>
    <row r="71" spans="1:74" ht="15" x14ac:dyDescent="0.25">
      <c r="A71" s="36">
        <v>70</v>
      </c>
      <c r="B71" s="36" t="s">
        <v>69</v>
      </c>
      <c r="C71" s="36">
        <v>1427520</v>
      </c>
      <c r="D71" s="36">
        <v>1049237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121">
        <v>43251</v>
      </c>
      <c r="AL71" s="36">
        <v>7</v>
      </c>
      <c r="AM71" s="36">
        <v>-13.3</v>
      </c>
      <c r="AN71" s="36">
        <v>31.1</v>
      </c>
      <c r="AO71" s="36">
        <v>315</v>
      </c>
      <c r="AP71" s="121"/>
      <c r="AQ71" s="36"/>
      <c r="AR71" s="36"/>
      <c r="AS71" s="36"/>
      <c r="AT71" s="36"/>
      <c r="AU71" s="36"/>
      <c r="AV71" s="40">
        <v>44141</v>
      </c>
      <c r="AW71" s="36"/>
      <c r="AX71" s="36"/>
      <c r="AY71" s="36"/>
      <c r="AZ71" s="36"/>
      <c r="BA71" s="37">
        <v>550</v>
      </c>
      <c r="BB71" s="37">
        <v>30.4</v>
      </c>
      <c r="BC71" s="37">
        <v>7</v>
      </c>
      <c r="BD71" s="36"/>
      <c r="BE71" s="122">
        <f>[1]N_estaticos!AS71</f>
        <v>44888</v>
      </c>
      <c r="BF71" s="44">
        <v>148</v>
      </c>
      <c r="BG71" s="44">
        <v>3</v>
      </c>
      <c r="BH71" s="44">
        <v>0.14000000000000001</v>
      </c>
      <c r="BI71" s="44">
        <v>3380</v>
      </c>
      <c r="BJ71" s="44">
        <v>296</v>
      </c>
      <c r="BK71" s="44">
        <v>30.1</v>
      </c>
      <c r="BL71" s="114">
        <v>7.11</v>
      </c>
      <c r="BM71" s="44"/>
      <c r="BN71" s="54"/>
      <c r="BO71" s="44"/>
      <c r="BP71" s="44"/>
      <c r="BQ71" s="44"/>
      <c r="BR71" s="44"/>
      <c r="BS71" s="44"/>
      <c r="BT71" s="44"/>
      <c r="BU71" s="114"/>
      <c r="BV71" s="44"/>
    </row>
    <row r="72" spans="1:74" x14ac:dyDescent="0.2">
      <c r="A72" s="36">
        <v>71</v>
      </c>
      <c r="B72" s="36" t="s">
        <v>70</v>
      </c>
      <c r="C72" s="36">
        <v>1430311</v>
      </c>
      <c r="D72" s="36">
        <v>1048309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121">
        <v>43252</v>
      </c>
      <c r="AL72" s="36">
        <v>6.82</v>
      </c>
      <c r="AM72" s="36">
        <v>-3.6</v>
      </c>
      <c r="AN72" s="36">
        <v>29.7</v>
      </c>
      <c r="AO72" s="36">
        <v>145</v>
      </c>
      <c r="AP72" s="121"/>
      <c r="AQ72" s="36"/>
      <c r="AR72" s="36"/>
      <c r="AS72" s="36"/>
      <c r="AT72" s="36"/>
      <c r="AU72" s="36"/>
      <c r="AV72" s="59"/>
      <c r="AW72" s="36"/>
      <c r="AX72" s="36"/>
      <c r="AY72" s="36"/>
      <c r="AZ72" s="36"/>
      <c r="BA72" s="36"/>
      <c r="BB72" s="36"/>
      <c r="BC72" s="36"/>
      <c r="BD72" s="36"/>
      <c r="BE72" s="122"/>
      <c r="BF72" s="44"/>
      <c r="BG72" s="44"/>
      <c r="BH72" s="44"/>
      <c r="BI72" s="44"/>
      <c r="BJ72" s="44"/>
      <c r="BK72" s="44"/>
      <c r="BL72" s="114"/>
      <c r="BM72" s="44"/>
      <c r="BN72" s="54"/>
      <c r="BO72" s="44"/>
      <c r="BP72" s="44"/>
      <c r="BQ72" s="44"/>
      <c r="BR72" s="44"/>
      <c r="BS72" s="44"/>
      <c r="BT72" s="44"/>
      <c r="BU72" s="114"/>
      <c r="BV72" s="44"/>
    </row>
    <row r="73" spans="1:74" x14ac:dyDescent="0.2">
      <c r="A73" s="36">
        <v>72</v>
      </c>
      <c r="B73" s="36" t="s">
        <v>71</v>
      </c>
      <c r="C73" s="36">
        <v>1430852</v>
      </c>
      <c r="D73" s="36">
        <v>1048239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121">
        <v>43252</v>
      </c>
      <c r="AL73" s="36">
        <v>6.03</v>
      </c>
      <c r="AM73" s="36">
        <v>42.4</v>
      </c>
      <c r="AN73" s="36">
        <v>29.6</v>
      </c>
      <c r="AO73" s="36">
        <v>107</v>
      </c>
      <c r="AP73" s="121"/>
      <c r="AQ73" s="36"/>
      <c r="AR73" s="36"/>
      <c r="AS73" s="36"/>
      <c r="AT73" s="36"/>
      <c r="AU73" s="36"/>
      <c r="AV73" s="59"/>
      <c r="AW73" s="36"/>
      <c r="AX73" s="36"/>
      <c r="AY73" s="36"/>
      <c r="AZ73" s="36"/>
      <c r="BA73" s="36"/>
      <c r="BB73" s="36"/>
      <c r="BC73" s="36"/>
      <c r="BD73" s="36"/>
      <c r="BE73" s="122">
        <f>[1]N_estaticos!AS73</f>
        <v>44888</v>
      </c>
      <c r="BF73" s="44">
        <v>36</v>
      </c>
      <c r="BG73" s="44">
        <v>-4.4000000000000004</v>
      </c>
      <c r="BH73" s="44">
        <v>0.04</v>
      </c>
      <c r="BI73" s="44">
        <v>13900</v>
      </c>
      <c r="BJ73" s="44">
        <v>72.099999999999994</v>
      </c>
      <c r="BK73" s="44">
        <v>29.9</v>
      </c>
      <c r="BL73" s="114">
        <v>7.24</v>
      </c>
      <c r="BM73" s="44"/>
      <c r="BN73" s="54"/>
      <c r="BO73" s="44"/>
      <c r="BP73" s="44"/>
      <c r="BQ73" s="44"/>
      <c r="BR73" s="44"/>
      <c r="BS73" s="44"/>
      <c r="BT73" s="44"/>
      <c r="BU73" s="114"/>
      <c r="BV73" s="44"/>
    </row>
    <row r="74" spans="1:74" ht="15" x14ac:dyDescent="0.25">
      <c r="A74" s="36">
        <v>73</v>
      </c>
      <c r="B74" s="36" t="s">
        <v>72</v>
      </c>
      <c r="C74" s="36">
        <v>1449486</v>
      </c>
      <c r="D74" s="36">
        <v>1037394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121">
        <v>43252</v>
      </c>
      <c r="AL74" s="36">
        <v>5.26</v>
      </c>
      <c r="AM74" s="36">
        <v>85.8</v>
      </c>
      <c r="AN74" s="36">
        <v>31.6</v>
      </c>
      <c r="AO74" s="36">
        <v>168</v>
      </c>
      <c r="AP74" s="121"/>
      <c r="AQ74" s="36"/>
      <c r="AR74" s="36"/>
      <c r="AS74" s="36"/>
      <c r="AT74" s="36"/>
      <c r="AU74" s="36"/>
      <c r="AV74" s="59">
        <v>44141</v>
      </c>
      <c r="AW74" s="36"/>
      <c r="AX74" s="36"/>
      <c r="AY74" s="36"/>
      <c r="AZ74" s="36"/>
      <c r="BA74" s="37">
        <v>442</v>
      </c>
      <c r="BB74" s="37">
        <v>29.5</v>
      </c>
      <c r="BC74" s="37">
        <v>8.2100000000000009</v>
      </c>
      <c r="BD74" s="36"/>
      <c r="BE74" s="122">
        <f>[1]N_estaticos!AS74</f>
        <v>44888</v>
      </c>
      <c r="BF74" s="44">
        <v>53.1</v>
      </c>
      <c r="BG74" s="44">
        <v>77.2</v>
      </c>
      <c r="BH74" s="44">
        <v>0.06</v>
      </c>
      <c r="BI74" s="44">
        <v>9420</v>
      </c>
      <c r="BJ74" s="44">
        <v>106.1</v>
      </c>
      <c r="BK74" s="44">
        <v>29.9</v>
      </c>
      <c r="BL74" s="114">
        <v>5.95</v>
      </c>
      <c r="BM74" s="44"/>
      <c r="BN74" s="54"/>
      <c r="BO74" s="44"/>
      <c r="BP74" s="44"/>
      <c r="BQ74" s="44"/>
      <c r="BR74" s="44"/>
      <c r="BS74" s="44"/>
      <c r="BT74" s="44"/>
      <c r="BU74" s="114"/>
      <c r="BV74" s="44"/>
    </row>
    <row r="75" spans="1:74" x14ac:dyDescent="0.2">
      <c r="A75" s="36">
        <v>74</v>
      </c>
      <c r="B75" s="36" t="s">
        <v>73</v>
      </c>
      <c r="C75" s="36">
        <v>1451118</v>
      </c>
      <c r="D75" s="36">
        <v>1046384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121">
        <v>43252</v>
      </c>
      <c r="AL75" s="36">
        <v>6.51</v>
      </c>
      <c r="AM75" s="36">
        <v>12.4</v>
      </c>
      <c r="AN75" s="36">
        <v>30.1</v>
      </c>
      <c r="AO75" s="36">
        <v>186</v>
      </c>
      <c r="AP75" s="121"/>
      <c r="AQ75" s="36"/>
      <c r="AR75" s="36"/>
      <c r="AS75" s="36"/>
      <c r="AT75" s="36"/>
      <c r="AU75" s="36"/>
      <c r="AV75" s="59"/>
      <c r="AW75" s="36"/>
      <c r="AX75" s="36"/>
      <c r="AY75" s="36"/>
      <c r="AZ75" s="36"/>
      <c r="BA75" s="36"/>
      <c r="BB75" s="36"/>
      <c r="BC75" s="36"/>
      <c r="BD75" s="36"/>
      <c r="BE75" s="122">
        <f>[1]N_estaticos!AS75</f>
        <v>44888</v>
      </c>
      <c r="BF75" s="44">
        <v>78.900000000000006</v>
      </c>
      <c r="BG75" s="44">
        <v>-4.9000000000000004</v>
      </c>
      <c r="BH75" s="44">
        <v>0.08</v>
      </c>
      <c r="BI75" s="44">
        <v>6340</v>
      </c>
      <c r="BJ75" s="44">
        <v>157.69999999999999</v>
      </c>
      <c r="BK75" s="44">
        <v>25</v>
      </c>
      <c r="BL75" s="114">
        <v>7.23</v>
      </c>
      <c r="BM75" s="44"/>
      <c r="BN75" s="54"/>
      <c r="BO75" s="44"/>
      <c r="BP75" s="44"/>
      <c r="BQ75" s="44"/>
      <c r="BR75" s="44"/>
      <c r="BS75" s="44"/>
      <c r="BT75" s="44"/>
      <c r="BU75" s="114"/>
      <c r="BV75" s="44"/>
    </row>
    <row r="76" spans="1:74" x14ac:dyDescent="0.2">
      <c r="A76" s="36">
        <v>75</v>
      </c>
      <c r="B76" s="36" t="s">
        <v>77</v>
      </c>
      <c r="C76" s="36">
        <v>1372057</v>
      </c>
      <c r="D76" s="36">
        <v>1064518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121"/>
      <c r="AL76" s="36"/>
      <c r="AM76" s="36"/>
      <c r="AN76" s="36"/>
      <c r="AO76" s="36"/>
      <c r="AP76" s="121">
        <v>43741</v>
      </c>
      <c r="AQ76" s="36">
        <v>5.81</v>
      </c>
      <c r="AR76" s="36">
        <v>64.2</v>
      </c>
      <c r="AS76" s="36">
        <v>30.5</v>
      </c>
      <c r="AT76" s="36">
        <v>64.400000000000006</v>
      </c>
      <c r="AU76" s="36"/>
      <c r="AV76" s="59"/>
      <c r="AW76" s="36"/>
      <c r="AX76" s="36"/>
      <c r="AY76" s="36"/>
      <c r="AZ76" s="36"/>
      <c r="BA76" s="36"/>
      <c r="BB76" s="36"/>
      <c r="BC76" s="36"/>
      <c r="BD76" s="36"/>
      <c r="BE76" s="122">
        <f>[1]N_estaticos!AS76</f>
        <v>44889</v>
      </c>
      <c r="BF76" s="44">
        <v>32.9</v>
      </c>
      <c r="BG76" s="44">
        <v>43.6</v>
      </c>
      <c r="BH76" s="44">
        <v>0.04</v>
      </c>
      <c r="BI76" s="44">
        <v>15200</v>
      </c>
      <c r="BJ76" s="44">
        <v>65.8</v>
      </c>
      <c r="BK76" s="44">
        <v>30.3</v>
      </c>
      <c r="BL76" s="114">
        <v>6.45</v>
      </c>
      <c r="BM76" s="44"/>
      <c r="BN76" s="54"/>
      <c r="BO76" s="44"/>
      <c r="BP76" s="44"/>
      <c r="BQ76" s="44"/>
      <c r="BR76" s="44"/>
      <c r="BS76" s="44"/>
      <c r="BT76" s="44"/>
      <c r="BU76" s="114"/>
      <c r="BV76" s="44"/>
    </row>
    <row r="77" spans="1:74" x14ac:dyDescent="0.2">
      <c r="A77" s="36">
        <v>76</v>
      </c>
      <c r="B77" s="36" t="s">
        <v>78</v>
      </c>
      <c r="C77" s="36">
        <v>1357657</v>
      </c>
      <c r="D77" s="36">
        <v>1052822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121"/>
      <c r="AL77" s="36"/>
      <c r="AM77" s="36"/>
      <c r="AN77" s="36"/>
      <c r="AO77" s="36"/>
      <c r="AP77" s="121">
        <v>43741</v>
      </c>
      <c r="AQ77" s="36">
        <v>6.51</v>
      </c>
      <c r="AR77" s="36">
        <v>24.2</v>
      </c>
      <c r="AS77" s="36">
        <v>29.1</v>
      </c>
      <c r="AT77" s="36">
        <v>75.8</v>
      </c>
      <c r="AU77" s="36"/>
      <c r="AV77" s="59"/>
      <c r="AW77" s="36"/>
      <c r="AX77" s="36"/>
      <c r="AY77" s="36"/>
      <c r="AZ77" s="36"/>
      <c r="BA77" s="36"/>
      <c r="BB77" s="36"/>
      <c r="BC77" s="36"/>
      <c r="BD77" s="36"/>
      <c r="BE77" s="122"/>
      <c r="BF77" s="44"/>
      <c r="BG77" s="44"/>
      <c r="BH77" s="44"/>
      <c r="BI77" s="44"/>
      <c r="BJ77" s="44"/>
      <c r="BK77" s="44"/>
      <c r="BL77" s="114"/>
      <c r="BM77" s="44"/>
      <c r="BN77" s="54"/>
      <c r="BO77" s="44"/>
      <c r="BP77" s="44"/>
      <c r="BQ77" s="44"/>
      <c r="BR77" s="44"/>
      <c r="BS77" s="44"/>
      <c r="BT77" s="44"/>
      <c r="BU77" s="114"/>
      <c r="BV77" s="44"/>
    </row>
    <row r="78" spans="1:74" x14ac:dyDescent="0.2">
      <c r="A78" s="36">
        <v>77</v>
      </c>
      <c r="B78" s="36" t="s">
        <v>92</v>
      </c>
      <c r="C78" s="36">
        <v>1398846</v>
      </c>
      <c r="D78" s="36">
        <v>1049562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121"/>
      <c r="AL78" s="36"/>
      <c r="AM78" s="36"/>
      <c r="AN78" s="36"/>
      <c r="AO78" s="36"/>
      <c r="AP78" s="121">
        <v>43741</v>
      </c>
      <c r="AQ78" s="36">
        <v>6.43</v>
      </c>
      <c r="AR78" s="36">
        <v>29</v>
      </c>
      <c r="AS78" s="36">
        <v>32</v>
      </c>
      <c r="AT78" s="36">
        <v>94</v>
      </c>
      <c r="AU78" s="36"/>
      <c r="AV78" s="59"/>
      <c r="AW78" s="36"/>
      <c r="AX78" s="36"/>
      <c r="AY78" s="36"/>
      <c r="AZ78" s="36"/>
      <c r="BA78" s="36"/>
      <c r="BB78" s="36"/>
      <c r="BC78" s="36"/>
      <c r="BD78" s="36"/>
      <c r="BE78" s="122">
        <f>[1]N_estaticos!AS78</f>
        <v>44889</v>
      </c>
      <c r="BF78" s="44">
        <v>45.4</v>
      </c>
      <c r="BG78" s="44">
        <v>-41.7</v>
      </c>
      <c r="BH78" s="44">
        <v>0.05</v>
      </c>
      <c r="BI78" s="44">
        <v>11000</v>
      </c>
      <c r="BJ78" s="44">
        <v>90.9</v>
      </c>
      <c r="BK78" s="44">
        <v>29.5</v>
      </c>
      <c r="BL78" s="114">
        <v>7.82</v>
      </c>
      <c r="BM78" s="44"/>
      <c r="BN78" s="54"/>
      <c r="BO78" s="44"/>
      <c r="BP78" s="44"/>
      <c r="BQ78" s="44"/>
      <c r="BR78" s="44"/>
      <c r="BS78" s="44"/>
      <c r="BT78" s="44"/>
      <c r="BU78" s="114"/>
      <c r="BV78" s="44"/>
    </row>
    <row r="79" spans="1:74" ht="15" x14ac:dyDescent="0.25">
      <c r="A79" s="36">
        <v>78</v>
      </c>
      <c r="B79" s="36" t="s">
        <v>113</v>
      </c>
      <c r="C79" s="37">
        <v>1537763</v>
      </c>
      <c r="D79" s="37">
        <v>1057228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121"/>
      <c r="AL79" s="36"/>
      <c r="AM79" s="36"/>
      <c r="AN79" s="36"/>
      <c r="AO79" s="36"/>
      <c r="AP79" s="121"/>
      <c r="AQ79" s="36"/>
      <c r="AR79" s="36"/>
      <c r="AS79" s="36"/>
      <c r="AT79" s="36"/>
      <c r="AU79" s="36"/>
      <c r="AV79" s="59">
        <v>44086</v>
      </c>
      <c r="AW79" s="37">
        <v>28.3</v>
      </c>
      <c r="AX79" s="37">
        <v>-27.5</v>
      </c>
      <c r="AY79" s="37">
        <v>0.03</v>
      </c>
      <c r="AZ79" s="37">
        <v>17700</v>
      </c>
      <c r="BA79" s="37">
        <v>28.3</v>
      </c>
      <c r="BB79" s="37">
        <v>30.4</v>
      </c>
      <c r="BC79" s="37">
        <v>7.59</v>
      </c>
      <c r="BD79" s="36"/>
      <c r="BE79" s="122"/>
      <c r="BF79" s="44"/>
      <c r="BG79" s="44"/>
      <c r="BH79" s="44"/>
      <c r="BI79" s="44"/>
      <c r="BJ79" s="44"/>
      <c r="BK79" s="44"/>
      <c r="BL79" s="114"/>
      <c r="BM79" s="44"/>
      <c r="BN79" s="54">
        <v>45154</v>
      </c>
      <c r="BO79" s="44"/>
      <c r="BP79" s="44">
        <v>-6.9</v>
      </c>
      <c r="BQ79" s="44"/>
      <c r="BR79" s="44"/>
      <c r="BS79" s="44"/>
      <c r="BT79" s="44">
        <v>32.1</v>
      </c>
      <c r="BU79" s="114">
        <v>6.86</v>
      </c>
      <c r="BV79" s="44"/>
    </row>
    <row r="80" spans="1:74" ht="15" x14ac:dyDescent="0.25">
      <c r="A80" s="36">
        <v>79</v>
      </c>
      <c r="B80" s="36" t="s">
        <v>123</v>
      </c>
      <c r="C80" s="37">
        <v>1623688</v>
      </c>
      <c r="D80" s="37">
        <v>1078350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121"/>
      <c r="AL80" s="36"/>
      <c r="AM80" s="36"/>
      <c r="AN80" s="36"/>
      <c r="AO80" s="36"/>
      <c r="AP80" s="121"/>
      <c r="AQ80" s="36"/>
      <c r="AR80" s="36"/>
      <c r="AS80" s="36"/>
      <c r="AT80" s="36"/>
      <c r="AU80" s="36"/>
      <c r="AV80" s="59">
        <v>44088</v>
      </c>
      <c r="AW80" s="37">
        <v>59.2</v>
      </c>
      <c r="AX80" s="37">
        <v>-10.1</v>
      </c>
      <c r="AY80" s="37">
        <v>0.06</v>
      </c>
      <c r="AZ80" s="37">
        <v>8450</v>
      </c>
      <c r="BA80" s="37">
        <v>118.4</v>
      </c>
      <c r="BB80" s="37">
        <v>31.2</v>
      </c>
      <c r="BC80" s="37">
        <v>7.34</v>
      </c>
      <c r="BD80" s="37"/>
      <c r="BE80" s="122"/>
      <c r="BF80" s="44"/>
      <c r="BG80" s="44"/>
      <c r="BH80" s="44"/>
      <c r="BI80" s="44"/>
      <c r="BJ80" s="44"/>
      <c r="BK80" s="44"/>
      <c r="BL80" s="114"/>
      <c r="BM80" s="44"/>
      <c r="BN80" s="54"/>
      <c r="BO80" s="44"/>
      <c r="BP80" s="44"/>
      <c r="BQ80" s="44"/>
      <c r="BR80" s="44"/>
      <c r="BS80" s="44"/>
      <c r="BT80" s="44"/>
      <c r="BU80" s="114"/>
      <c r="BV80" s="44"/>
    </row>
    <row r="81" spans="1:74" ht="15" x14ac:dyDescent="0.25">
      <c r="A81" s="36">
        <v>80</v>
      </c>
      <c r="B81" s="36" t="s">
        <v>126</v>
      </c>
      <c r="C81" s="37">
        <v>1636760</v>
      </c>
      <c r="D81" s="37">
        <v>1076441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121"/>
      <c r="AL81" s="36"/>
      <c r="AM81" s="36"/>
      <c r="AN81" s="36"/>
      <c r="AO81" s="36"/>
      <c r="AP81" s="121"/>
      <c r="AQ81" s="36"/>
      <c r="AR81" s="36"/>
      <c r="AS81" s="36"/>
      <c r="AT81" s="36"/>
      <c r="AU81" s="36"/>
      <c r="AV81" s="59">
        <v>44088</v>
      </c>
      <c r="AW81" s="37">
        <v>117.2</v>
      </c>
      <c r="AX81" s="37">
        <v>15.4</v>
      </c>
      <c r="AY81" s="37">
        <v>0.11</v>
      </c>
      <c r="AZ81" s="37">
        <v>4270</v>
      </c>
      <c r="BA81" s="37">
        <v>234</v>
      </c>
      <c r="BB81" s="37">
        <v>31.6</v>
      </c>
      <c r="BC81" s="37">
        <v>6.78</v>
      </c>
      <c r="BD81" s="36"/>
      <c r="BE81" s="122"/>
      <c r="BF81" s="44"/>
      <c r="BG81" s="44"/>
      <c r="BH81" s="44"/>
      <c r="BI81" s="44"/>
      <c r="BJ81" s="44"/>
      <c r="BK81" s="44"/>
      <c r="BL81" s="114"/>
      <c r="BM81" s="44"/>
      <c r="BN81" s="54"/>
      <c r="BO81" s="44"/>
      <c r="BP81" s="44"/>
      <c r="BQ81" s="44"/>
      <c r="BR81" s="44"/>
      <c r="BS81" s="44"/>
      <c r="BT81" s="44"/>
      <c r="BU81" s="114"/>
      <c r="BV81" s="44"/>
    </row>
    <row r="82" spans="1:74" ht="15" x14ac:dyDescent="0.25">
      <c r="A82" s="36">
        <v>81</v>
      </c>
      <c r="B82" s="36" t="s">
        <v>114</v>
      </c>
      <c r="C82" s="37">
        <v>1414213</v>
      </c>
      <c r="D82" s="37">
        <v>1039333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121"/>
      <c r="AL82" s="36"/>
      <c r="AM82" s="36"/>
      <c r="AN82" s="36"/>
      <c r="AO82" s="36"/>
      <c r="AP82" s="121"/>
      <c r="AQ82" s="36"/>
      <c r="AR82" s="36"/>
      <c r="AS82" s="36"/>
      <c r="AT82" s="36"/>
      <c r="AU82" s="36"/>
      <c r="AV82" s="59"/>
      <c r="AW82" s="36"/>
      <c r="AX82" s="36"/>
      <c r="AY82" s="36"/>
      <c r="AZ82" s="36"/>
      <c r="BA82" s="37">
        <v>280</v>
      </c>
      <c r="BB82" s="37">
        <v>32.1</v>
      </c>
      <c r="BC82" s="37">
        <v>6.78</v>
      </c>
      <c r="BD82" s="37"/>
      <c r="BE82" s="122">
        <f>[1]N_estaticos!AS82</f>
        <v>44888</v>
      </c>
      <c r="BF82" s="44">
        <v>71.900000000000006</v>
      </c>
      <c r="BG82" s="44">
        <v>-35.799999999999997</v>
      </c>
      <c r="BH82" s="44">
        <v>7.0000000000000007E-2</v>
      </c>
      <c r="BI82" s="44">
        <v>6950</v>
      </c>
      <c r="BJ82" s="44">
        <v>143.80000000000001</v>
      </c>
      <c r="BK82" s="44">
        <v>29.3</v>
      </c>
      <c r="BL82" s="114">
        <v>7.76</v>
      </c>
      <c r="BM82" s="44"/>
      <c r="BN82" s="54"/>
      <c r="BO82" s="44"/>
      <c r="BP82" s="44"/>
      <c r="BQ82" s="44"/>
      <c r="BR82" s="44"/>
      <c r="BS82" s="44"/>
      <c r="BT82" s="44"/>
      <c r="BU82" s="114"/>
      <c r="BV82" s="44"/>
    </row>
    <row r="83" spans="1:74" ht="15" x14ac:dyDescent="0.25">
      <c r="A83" s="36">
        <v>82</v>
      </c>
      <c r="B83" s="36" t="s">
        <v>115</v>
      </c>
      <c r="C83" s="37">
        <v>1413664</v>
      </c>
      <c r="D83" s="37">
        <v>1040248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121"/>
      <c r="AL83" s="36"/>
      <c r="AM83" s="36"/>
      <c r="AN83" s="36"/>
      <c r="AO83" s="36"/>
      <c r="AP83" s="121"/>
      <c r="AQ83" s="36"/>
      <c r="AR83" s="36"/>
      <c r="AS83" s="36"/>
      <c r="AT83" s="36"/>
      <c r="AU83" s="36"/>
      <c r="AV83" s="59">
        <v>44142</v>
      </c>
      <c r="AW83" s="36"/>
      <c r="AX83" s="36"/>
      <c r="AY83" s="36"/>
      <c r="AZ83" s="36"/>
      <c r="BA83" s="37">
        <v>205</v>
      </c>
      <c r="BB83" s="37">
        <v>31.8</v>
      </c>
      <c r="BC83" s="37">
        <v>6.56</v>
      </c>
      <c r="BD83" s="37"/>
      <c r="BE83" s="122">
        <f>[1]N_estaticos!AS83</f>
        <v>44888</v>
      </c>
      <c r="BF83" s="44">
        <v>21.8</v>
      </c>
      <c r="BG83" s="44">
        <v>38.4</v>
      </c>
      <c r="BH83" s="44">
        <v>0.03</v>
      </c>
      <c r="BI83" s="44">
        <v>22900</v>
      </c>
      <c r="BJ83" s="44">
        <v>43.6</v>
      </c>
      <c r="BK83" s="44">
        <v>30.7</v>
      </c>
      <c r="BL83" s="114">
        <v>6.57</v>
      </c>
      <c r="BM83" s="44"/>
      <c r="BN83" s="54"/>
      <c r="BO83" s="44"/>
      <c r="BP83" s="44"/>
      <c r="BQ83" s="44"/>
      <c r="BR83" s="44"/>
      <c r="BS83" s="44"/>
      <c r="BT83" s="44"/>
      <c r="BU83" s="114"/>
      <c r="BV83" s="44"/>
    </row>
    <row r="84" spans="1:74" ht="15" x14ac:dyDescent="0.25">
      <c r="A84" s="36">
        <v>83</v>
      </c>
      <c r="B84" s="36" t="s">
        <v>116</v>
      </c>
      <c r="C84" s="37">
        <v>1400756</v>
      </c>
      <c r="D84" s="37">
        <v>1048390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121"/>
      <c r="AL84" s="36"/>
      <c r="AM84" s="36"/>
      <c r="AN84" s="36"/>
      <c r="AO84" s="36"/>
      <c r="AP84" s="121"/>
      <c r="AQ84" s="36"/>
      <c r="AR84" s="36"/>
      <c r="AS84" s="36"/>
      <c r="AT84" s="36"/>
      <c r="AU84" s="36"/>
      <c r="AV84" s="59">
        <v>44145</v>
      </c>
      <c r="AW84" s="36"/>
      <c r="AX84" s="36"/>
      <c r="AY84" s="36"/>
      <c r="AZ84" s="36"/>
      <c r="BA84" s="37">
        <v>454</v>
      </c>
      <c r="BB84" s="37">
        <v>29.6</v>
      </c>
      <c r="BC84" s="37">
        <v>8.0399999999999991</v>
      </c>
      <c r="BD84" s="36"/>
      <c r="BE84" s="122"/>
      <c r="BF84" s="44"/>
      <c r="BG84" s="44"/>
      <c r="BH84" s="44"/>
      <c r="BI84" s="44"/>
      <c r="BJ84" s="44"/>
      <c r="BK84" s="44"/>
      <c r="BL84" s="114"/>
      <c r="BM84" s="44"/>
      <c r="BN84" s="54"/>
      <c r="BO84" s="44"/>
      <c r="BP84" s="44"/>
      <c r="BQ84" s="44"/>
      <c r="BR84" s="44"/>
      <c r="BS84" s="44"/>
      <c r="BT84" s="44"/>
      <c r="BU84" s="114"/>
      <c r="BV84" s="44"/>
    </row>
    <row r="85" spans="1:74" ht="15" x14ac:dyDescent="0.25">
      <c r="A85" s="10">
        <v>84</v>
      </c>
      <c r="B85" s="10" t="s">
        <v>138</v>
      </c>
      <c r="C85" s="37">
        <v>1559167</v>
      </c>
      <c r="D85" s="37">
        <v>1056049</v>
      </c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121"/>
      <c r="AL85" s="36"/>
      <c r="AM85" s="36"/>
      <c r="AN85" s="36"/>
      <c r="AO85" s="36"/>
      <c r="AP85" s="121"/>
      <c r="AQ85" s="36"/>
      <c r="AR85" s="36"/>
      <c r="AS85" s="36"/>
      <c r="AT85" s="36"/>
      <c r="AU85" s="36"/>
      <c r="AV85" s="59"/>
      <c r="AW85" s="36"/>
      <c r="AX85" s="36"/>
      <c r="AY85" s="36"/>
      <c r="AZ85" s="36"/>
      <c r="BA85" s="36"/>
      <c r="BB85" s="36"/>
      <c r="BC85" s="36"/>
      <c r="BD85" s="36"/>
      <c r="BE85" s="122"/>
      <c r="BF85" s="44"/>
      <c r="BG85" s="44"/>
      <c r="BH85" s="44"/>
      <c r="BI85" s="44"/>
      <c r="BJ85" s="44"/>
      <c r="BK85" s="44"/>
      <c r="BL85" s="114"/>
      <c r="BM85" s="44"/>
      <c r="BN85" s="54">
        <v>45153</v>
      </c>
      <c r="BO85" s="44"/>
      <c r="BP85" s="44">
        <v>99.3</v>
      </c>
      <c r="BQ85" s="44"/>
      <c r="BR85" s="44"/>
      <c r="BS85" s="44"/>
      <c r="BT85" s="44">
        <v>34</v>
      </c>
      <c r="BU85" s="114">
        <v>5.16</v>
      </c>
      <c r="BV85" s="44"/>
    </row>
  </sheetData>
  <pageMargins left="0.7" right="0.7" top="0.75" bottom="0.75" header="0.3" footer="0.3"/>
  <ignoredErrors>
    <ignoredError sqref="AQ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D184"/>
  <sheetViews>
    <sheetView tabSelected="1" topLeftCell="C1" zoomScale="10" zoomScaleNormal="10" workbookViewId="0">
      <pane xSplit="2" topLeftCell="E1" activePane="topRight" state="frozen"/>
      <selection activeCell="C1" sqref="C1"/>
      <selection pane="topRight" activeCell="E5" sqref="E5"/>
    </sheetView>
  </sheetViews>
  <sheetFormatPr baseColWidth="10" defaultRowHeight="15" x14ac:dyDescent="0.25"/>
  <cols>
    <col min="1" max="1" width="7" style="5" customWidth="1"/>
    <col min="2" max="2" width="48.7109375" style="5" customWidth="1"/>
    <col min="3" max="3" width="12.7109375" style="4" bestFit="1" customWidth="1"/>
  </cols>
  <sheetData>
    <row r="1" spans="1:4" x14ac:dyDescent="0.25">
      <c r="A1" s="39" t="s">
        <v>128</v>
      </c>
      <c r="B1" s="53" t="s">
        <v>106</v>
      </c>
      <c r="C1" s="40" t="s">
        <v>43</v>
      </c>
      <c r="D1" s="37" t="s">
        <v>44</v>
      </c>
    </row>
    <row r="2" spans="1:4" x14ac:dyDescent="0.25">
      <c r="A2" s="141">
        <v>1</v>
      </c>
      <c r="B2" s="141" t="str">
        <f>N_estaticos!B2</f>
        <v>El Cambio 1</v>
      </c>
      <c r="C2" s="40">
        <f>N_estaticos!$E$2</f>
        <v>42327</v>
      </c>
      <c r="D2" s="37">
        <f>N_estaticos!$I$2</f>
        <v>3.8149999999999999</v>
      </c>
    </row>
    <row r="3" spans="1:4" x14ac:dyDescent="0.25">
      <c r="A3" s="141"/>
      <c r="B3" s="141"/>
      <c r="C3" s="40">
        <f>N_estaticos!$O$2</f>
        <v>42911</v>
      </c>
      <c r="D3" s="37">
        <f>N_estaticos!$S$2</f>
        <v>3.4179999999999997</v>
      </c>
    </row>
    <row r="4" spans="1:4" x14ac:dyDescent="0.25">
      <c r="A4" s="141"/>
      <c r="B4" s="141"/>
      <c r="C4" s="40">
        <f>N_estaticos!$Y$2</f>
        <v>43090</v>
      </c>
      <c r="D4" s="37">
        <f>N_estaticos!$AC$2</f>
        <v>3.5670000000000002</v>
      </c>
    </row>
    <row r="5" spans="1:4" x14ac:dyDescent="0.25">
      <c r="A5" s="141">
        <v>2</v>
      </c>
      <c r="B5" s="141" t="str">
        <f>N_estaticos!B3</f>
        <v>El Cambio 2</v>
      </c>
      <c r="C5" s="40">
        <f>N_estaticos!E3</f>
        <v>42327</v>
      </c>
      <c r="D5" s="37">
        <f>N_estaticos!I3</f>
        <v>4.625</v>
      </c>
    </row>
    <row r="6" spans="1:4" x14ac:dyDescent="0.25">
      <c r="A6" s="141"/>
      <c r="B6" s="141"/>
      <c r="C6" s="40">
        <f>N_estaticos!O3</f>
        <v>42911</v>
      </c>
      <c r="D6" s="37">
        <f>N_estaticos!S3</f>
        <v>4.13</v>
      </c>
    </row>
    <row r="7" spans="1:4" x14ac:dyDescent="0.25">
      <c r="A7" s="39">
        <v>3</v>
      </c>
      <c r="B7" s="53" t="str">
        <f>N_estaticos!B4</f>
        <v>El Cambio 2</v>
      </c>
      <c r="C7" s="40">
        <f>N_estaticos!E4</f>
        <v>42328</v>
      </c>
      <c r="D7" s="37">
        <f>N_estaticos!I4</f>
        <v>4.7250000000000005</v>
      </c>
    </row>
    <row r="8" spans="1:4" x14ac:dyDescent="0.25">
      <c r="A8" s="141">
        <v>4</v>
      </c>
      <c r="B8" s="141" t="str">
        <f>N_estaticos!B5</f>
        <v>El Centro 3</v>
      </c>
      <c r="C8" s="40">
        <f>N_estaticos!E5</f>
        <v>42327</v>
      </c>
      <c r="D8" s="37">
        <f>N_estaticos!I5</f>
        <v>2.9319999999999999</v>
      </c>
    </row>
    <row r="9" spans="1:4" x14ac:dyDescent="0.25">
      <c r="A9" s="141"/>
      <c r="B9" s="141"/>
      <c r="C9" s="40">
        <f>N_estaticos!O5</f>
        <v>42911</v>
      </c>
      <c r="D9" s="37">
        <f>N_estaticos!S5</f>
        <v>2.508</v>
      </c>
    </row>
    <row r="10" spans="1:4" x14ac:dyDescent="0.25">
      <c r="A10" s="141">
        <v>5</v>
      </c>
      <c r="B10" s="141" t="str">
        <f>N_estaticos!B6</f>
        <v>El Centro 4</v>
      </c>
      <c r="C10" s="40">
        <f>N_estaticos!E6</f>
        <v>42327</v>
      </c>
      <c r="D10" s="37">
        <f>N_estaticos!I6</f>
        <v>3.7450000000000001</v>
      </c>
    </row>
    <row r="11" spans="1:4" x14ac:dyDescent="0.25">
      <c r="A11" s="141"/>
      <c r="B11" s="141"/>
      <c r="C11" s="40">
        <f>N_estaticos!O6</f>
        <v>42911</v>
      </c>
      <c r="D11" s="37">
        <f>N_estaticos!S6</f>
        <v>3.395</v>
      </c>
    </row>
    <row r="12" spans="1:4" x14ac:dyDescent="0.25">
      <c r="A12" s="141">
        <v>6</v>
      </c>
      <c r="B12" s="141" t="str">
        <f>N_estaticos!B7</f>
        <v>El Santuario</v>
      </c>
      <c r="C12" s="40">
        <f>N_estaticos!E7</f>
        <v>42327</v>
      </c>
      <c r="D12" s="37">
        <f>N_estaticos!I7</f>
        <v>4.3449999999999998</v>
      </c>
    </row>
    <row r="13" spans="1:4" x14ac:dyDescent="0.25">
      <c r="A13" s="141"/>
      <c r="B13" s="141"/>
      <c r="C13" s="40">
        <f>N_estaticos!J7</f>
        <v>42697</v>
      </c>
      <c r="D13" s="37">
        <f>N_estaticos!N7</f>
        <v>3.23</v>
      </c>
    </row>
    <row r="14" spans="1:4" x14ac:dyDescent="0.25">
      <c r="A14" s="141"/>
      <c r="B14" s="141"/>
      <c r="C14" s="40">
        <f>N_estaticos!T7</f>
        <v>43067</v>
      </c>
      <c r="D14" s="37">
        <f>N_estaticos!X7</f>
        <v>3.4430000000000001</v>
      </c>
    </row>
    <row r="15" spans="1:4" x14ac:dyDescent="0.25">
      <c r="A15" s="39">
        <v>7</v>
      </c>
      <c r="B15" s="53" t="str">
        <f>N_estaticos!B8</f>
        <v>El Juguete 1</v>
      </c>
      <c r="C15" s="40">
        <f>N_estaticos!E8</f>
        <v>42328</v>
      </c>
      <c r="D15" s="37">
        <f>N_estaticos!I8</f>
        <v>4.9800000000000004</v>
      </c>
    </row>
    <row r="16" spans="1:4" x14ac:dyDescent="0.25">
      <c r="A16" s="141">
        <v>8</v>
      </c>
      <c r="B16" s="141" t="str">
        <f>N_estaticos!B9</f>
        <v>El Juguete 2</v>
      </c>
      <c r="C16" s="40">
        <f>N_estaticos!E9</f>
        <v>42328</v>
      </c>
      <c r="D16" s="37">
        <f>N_estaticos!I9</f>
        <v>5.66</v>
      </c>
    </row>
    <row r="17" spans="1:4" x14ac:dyDescent="0.25">
      <c r="A17" s="141"/>
      <c r="B17" s="141"/>
      <c r="C17" s="40">
        <f>N_estaticos!O9</f>
        <v>42912</v>
      </c>
      <c r="D17" s="37">
        <f>N_estaticos!S9</f>
        <v>4.399</v>
      </c>
    </row>
    <row r="18" spans="1:4" x14ac:dyDescent="0.25">
      <c r="A18" s="141">
        <v>9</v>
      </c>
      <c r="B18" s="141" t="str">
        <f>N_estaticos!B10</f>
        <v>Industrias Ardicar</v>
      </c>
      <c r="C18" s="40">
        <f>N_estaticos!E10</f>
        <v>42329</v>
      </c>
      <c r="D18" s="37">
        <f>N_estaticos!I10</f>
        <v>5.3449999999999998</v>
      </c>
    </row>
    <row r="19" spans="1:4" x14ac:dyDescent="0.25">
      <c r="A19" s="141"/>
      <c r="B19" s="141"/>
      <c r="C19" s="40">
        <f>N_estaticos!AN10</f>
        <v>44139</v>
      </c>
      <c r="D19" s="37">
        <f>N_estaticos!AR10</f>
        <v>5.43</v>
      </c>
    </row>
    <row r="20" spans="1:4" x14ac:dyDescent="0.25">
      <c r="A20" s="138">
        <v>10</v>
      </c>
      <c r="B20" s="138" t="str">
        <f>N_estaticos!B11</f>
        <v>Palmas del Cesar</v>
      </c>
      <c r="C20" s="40">
        <f>N_estaticos!E11</f>
        <v>42329</v>
      </c>
      <c r="D20" s="37">
        <f>N_estaticos!I11</f>
        <v>2.3449999999999998</v>
      </c>
    </row>
    <row r="21" spans="1:4" x14ac:dyDescent="0.25">
      <c r="A21" s="140"/>
      <c r="B21" s="140"/>
      <c r="C21" s="40">
        <f>N_estaticos!Y11</f>
        <v>43096</v>
      </c>
      <c r="D21" s="37">
        <f>N_estaticos!AC11</f>
        <v>2.4580000000000002</v>
      </c>
    </row>
    <row r="22" spans="1:4" x14ac:dyDescent="0.25">
      <c r="A22" s="140"/>
      <c r="B22" s="140"/>
      <c r="C22" s="40">
        <f>N_estaticos!AD11</f>
        <v>43250</v>
      </c>
      <c r="D22" s="37">
        <f>N_estaticos!AH11</f>
        <v>2.04</v>
      </c>
    </row>
    <row r="23" spans="1:4" x14ac:dyDescent="0.25">
      <c r="A23" s="139"/>
      <c r="B23" s="139"/>
      <c r="C23" s="40">
        <f>N_estaticos!AS11</f>
        <v>44889</v>
      </c>
      <c r="D23" s="37">
        <f>N_estaticos!AX11</f>
        <v>2.39</v>
      </c>
    </row>
    <row r="24" spans="1:4" x14ac:dyDescent="0.25">
      <c r="A24" s="138">
        <v>11</v>
      </c>
      <c r="B24" s="138" t="str">
        <f>N_estaticos!B14</f>
        <v>Lacteos Buturama</v>
      </c>
      <c r="C24" s="40">
        <f>N_estaticos!E14</f>
        <v>42330</v>
      </c>
      <c r="D24" s="37">
        <f>N_estaticos!I14</f>
        <v>2.91</v>
      </c>
    </row>
    <row r="25" spans="1:4" x14ac:dyDescent="0.25">
      <c r="A25" s="140"/>
      <c r="B25" s="140"/>
      <c r="C25" s="40">
        <f>N_estaticos!J14</f>
        <v>42698</v>
      </c>
      <c r="D25" s="37">
        <f>N_estaticos!N14</f>
        <v>2.73</v>
      </c>
    </row>
    <row r="26" spans="1:4" x14ac:dyDescent="0.25">
      <c r="A26" s="140"/>
      <c r="B26" s="140"/>
      <c r="C26" s="40">
        <f>N_estaticos!T14</f>
        <v>43063</v>
      </c>
      <c r="D26" s="37">
        <f>N_estaticos!X14</f>
        <v>2.6350000000000002</v>
      </c>
    </row>
    <row r="27" spans="1:4" x14ac:dyDescent="0.25">
      <c r="A27" s="140"/>
      <c r="B27" s="140"/>
      <c r="C27" s="40">
        <f>N_estaticos!Y14</f>
        <v>43096</v>
      </c>
      <c r="D27" s="37">
        <f>N_estaticos!AC14</f>
        <v>3.0230000000000001</v>
      </c>
    </row>
    <row r="28" spans="1:4" x14ac:dyDescent="0.25">
      <c r="A28" s="140"/>
      <c r="B28" s="140"/>
      <c r="C28" s="40">
        <f>N_estaticos!AD14</f>
        <v>43251</v>
      </c>
      <c r="D28" s="37">
        <f>N_estaticos!AH14</f>
        <v>2.681</v>
      </c>
    </row>
    <row r="29" spans="1:4" x14ac:dyDescent="0.25">
      <c r="A29" s="139"/>
      <c r="B29" s="139"/>
      <c r="C29" s="40">
        <f>N_estaticos!AS67</f>
        <v>44888</v>
      </c>
      <c r="D29" s="37">
        <f>N_estaticos!AX67</f>
        <v>0.71000000000000041</v>
      </c>
    </row>
    <row r="30" spans="1:4" x14ac:dyDescent="0.25">
      <c r="A30" s="141">
        <v>12</v>
      </c>
      <c r="B30" s="141" t="str">
        <f>N_estaticos!B15</f>
        <v>Villa Yale</v>
      </c>
      <c r="C30" s="40">
        <f>N_estaticos!J15</f>
        <v>42698</v>
      </c>
      <c r="D30" s="37">
        <f>N_estaticos!N15</f>
        <v>13.43</v>
      </c>
    </row>
    <row r="31" spans="1:4" x14ac:dyDescent="0.25">
      <c r="A31" s="141"/>
      <c r="B31" s="141"/>
      <c r="C31" s="40">
        <f>N_estaticos!O15</f>
        <v>42910</v>
      </c>
      <c r="D31" s="37">
        <f>N_estaticos!S15</f>
        <v>12.526</v>
      </c>
    </row>
    <row r="32" spans="1:4" x14ac:dyDescent="0.25">
      <c r="A32" s="141"/>
      <c r="B32" s="141"/>
      <c r="C32" s="40">
        <f>N_estaticos!T15</f>
        <v>43062</v>
      </c>
      <c r="D32" s="37">
        <f>N_estaticos!X15</f>
        <v>9.1650000000000009</v>
      </c>
    </row>
    <row r="33" spans="1:4" x14ac:dyDescent="0.25">
      <c r="A33" s="141"/>
      <c r="B33" s="141"/>
      <c r="C33" s="40">
        <f>N_estaticos!Y15</f>
        <v>43096</v>
      </c>
      <c r="D33" s="37">
        <f>N_estaticos!AC15</f>
        <v>9.91</v>
      </c>
    </row>
    <row r="34" spans="1:4" x14ac:dyDescent="0.25">
      <c r="A34" s="138">
        <v>13</v>
      </c>
      <c r="B34" s="138" t="str">
        <f>N_estaticos!B16</f>
        <v>Palmas Oleaginosas de Casacará Pozo fábrica</v>
      </c>
      <c r="C34" s="40">
        <f>N_estaticos!E16</f>
        <v>42331</v>
      </c>
      <c r="D34" s="37">
        <f>N_estaticos!I16</f>
        <v>2.7650000000000001</v>
      </c>
    </row>
    <row r="35" spans="1:4" x14ac:dyDescent="0.25">
      <c r="A35" s="140"/>
      <c r="B35" s="140"/>
      <c r="C35" s="40">
        <f>N_estaticos!J16</f>
        <v>42699</v>
      </c>
      <c r="D35" s="37">
        <f>N_estaticos!N16</f>
        <v>1.863</v>
      </c>
    </row>
    <row r="36" spans="1:4" x14ac:dyDescent="0.25">
      <c r="A36" s="140"/>
      <c r="B36" s="140"/>
      <c r="C36" s="40">
        <f>N_estaticos!Y16</f>
        <v>43092</v>
      </c>
      <c r="D36" s="37">
        <f>N_estaticos!AC16</f>
        <v>2.085</v>
      </c>
    </row>
    <row r="37" spans="1:4" x14ac:dyDescent="0.25">
      <c r="A37" s="139"/>
      <c r="B37" s="139"/>
      <c r="C37" s="40">
        <f>N_estaticos!AY16</f>
        <v>45155</v>
      </c>
      <c r="D37" s="37">
        <f>N_estaticos!BD16</f>
        <v>1.82</v>
      </c>
    </row>
    <row r="38" spans="1:4" x14ac:dyDescent="0.25">
      <c r="A38" s="39"/>
      <c r="B38" s="135" t="s">
        <v>111</v>
      </c>
      <c r="C38" s="40">
        <f>N_estaticos!AN18</f>
        <v>44084</v>
      </c>
      <c r="D38" s="37">
        <f>N_estaticos!AR18</f>
        <v>1.9650000000000001</v>
      </c>
    </row>
    <row r="39" spans="1:4" x14ac:dyDescent="0.25">
      <c r="A39" s="141">
        <v>14</v>
      </c>
      <c r="B39" s="141" t="str">
        <f>N_estaticos!B19</f>
        <v>La Cartuja Pozo 3</v>
      </c>
      <c r="C39" s="40">
        <f>N_estaticos!E19</f>
        <v>42332</v>
      </c>
      <c r="D39" s="37">
        <f>N_estaticos!I19</f>
        <v>6.07</v>
      </c>
    </row>
    <row r="40" spans="1:4" x14ac:dyDescent="0.25">
      <c r="A40" s="141"/>
      <c r="B40" s="141"/>
      <c r="C40" s="40">
        <f>N_estaticos!O19</f>
        <v>42915</v>
      </c>
      <c r="D40" s="37">
        <f>N_estaticos!S19</f>
        <v>5.7679999999999998</v>
      </c>
    </row>
    <row r="41" spans="1:4" x14ac:dyDescent="0.25">
      <c r="A41" s="141">
        <v>15</v>
      </c>
      <c r="B41" s="141" t="str">
        <f>N_estaticos!B20</f>
        <v>La Cartuja Pozo 2</v>
      </c>
      <c r="C41" s="40">
        <f>N_estaticos!E20</f>
        <v>42332</v>
      </c>
      <c r="D41" s="37">
        <f>N_estaticos!I20</f>
        <v>6.1789999999999994</v>
      </c>
    </row>
    <row r="42" spans="1:4" x14ac:dyDescent="0.25">
      <c r="A42" s="141"/>
      <c r="B42" s="141"/>
      <c r="C42" s="40">
        <f>N_estaticos!O20</f>
        <v>42915</v>
      </c>
      <c r="D42" s="37">
        <f>N_estaticos!S19</f>
        <v>5.7679999999999998</v>
      </c>
    </row>
    <row r="43" spans="1:4" x14ac:dyDescent="0.25">
      <c r="A43" s="141"/>
      <c r="B43" s="141"/>
      <c r="C43" s="40">
        <f>N_estaticos!AI20</f>
        <v>43738</v>
      </c>
      <c r="D43" s="37">
        <f>N_estaticos!AM20</f>
        <v>6.4799999999999995</v>
      </c>
    </row>
    <row r="44" spans="1:4" x14ac:dyDescent="0.25">
      <c r="A44" s="141">
        <v>16</v>
      </c>
      <c r="B44" s="141" t="str">
        <f>N_estaticos!B21</f>
        <v>La Cartuja Pozo 4</v>
      </c>
      <c r="C44" s="40">
        <f>N_estaticos!E21</f>
        <v>42332</v>
      </c>
      <c r="D44" s="37">
        <f>N_estaticos!I21</f>
        <v>7.3969999999999994</v>
      </c>
    </row>
    <row r="45" spans="1:4" x14ac:dyDescent="0.25">
      <c r="A45" s="141"/>
      <c r="B45" s="141"/>
      <c r="C45" s="40">
        <f>N_estaticos!O21</f>
        <v>42915</v>
      </c>
      <c r="D45" s="37">
        <f>N_estaticos!S21</f>
        <v>7.01</v>
      </c>
    </row>
    <row r="46" spans="1:4" x14ac:dyDescent="0.25">
      <c r="A46" s="141">
        <v>17</v>
      </c>
      <c r="B46" s="141" t="str">
        <f>N_estaticos!B22</f>
        <v>La Cartuja Pozo 1</v>
      </c>
      <c r="C46" s="40">
        <f>N_estaticos!E22</f>
        <v>42332</v>
      </c>
      <c r="D46" s="37">
        <f>N_estaticos!I22</f>
        <v>5.65</v>
      </c>
    </row>
    <row r="47" spans="1:4" x14ac:dyDescent="0.25">
      <c r="A47" s="141"/>
      <c r="B47" s="141"/>
      <c r="C47" s="40">
        <f>N_estaticos!O22</f>
        <v>42915</v>
      </c>
      <c r="D47" s="37">
        <f>N_estaticos!S22</f>
        <v>5.61</v>
      </c>
    </row>
    <row r="48" spans="1:4" x14ac:dyDescent="0.25">
      <c r="A48" s="141">
        <v>19</v>
      </c>
      <c r="B48" s="141" t="str">
        <f>N_estaticos!B23</f>
        <v>Los Alacranes</v>
      </c>
      <c r="C48" s="40">
        <f>N_estaticos!E23</f>
        <v>42333</v>
      </c>
      <c r="D48" s="37">
        <f>N_estaticos!I23</f>
        <v>5.32</v>
      </c>
    </row>
    <row r="49" spans="1:4" x14ac:dyDescent="0.25">
      <c r="A49" s="141"/>
      <c r="B49" s="141"/>
      <c r="C49" s="40">
        <f>N_estaticos!J23</f>
        <v>42700</v>
      </c>
      <c r="D49" s="37">
        <f>N_estaticos!N23</f>
        <v>4.6550000000000002</v>
      </c>
    </row>
    <row r="50" spans="1:4" x14ac:dyDescent="0.25">
      <c r="A50" s="141"/>
      <c r="B50" s="141"/>
      <c r="C50" s="40">
        <f>N_estaticos!O23</f>
        <v>42916</v>
      </c>
      <c r="D50" s="37">
        <f>N_estaticos!S23</f>
        <v>4.43</v>
      </c>
    </row>
    <row r="51" spans="1:4" x14ac:dyDescent="0.25">
      <c r="A51" s="141"/>
      <c r="B51" s="141"/>
      <c r="C51" s="40">
        <f>N_estaticos!AN23</f>
        <v>44085</v>
      </c>
      <c r="D51" s="37">
        <f>N_estaticos!AR23</f>
        <v>5.7</v>
      </c>
    </row>
    <row r="52" spans="1:4" x14ac:dyDescent="0.25">
      <c r="A52" s="141">
        <v>20</v>
      </c>
      <c r="B52" s="141" t="str">
        <f>N_estaticos!B24</f>
        <v>Centro de Investigación Motilonia Agustín Codazzi</v>
      </c>
      <c r="C52" s="40">
        <f>N_estaticos!J24</f>
        <v>42700</v>
      </c>
      <c r="D52" s="37">
        <f>N_estaticos!N24</f>
        <v>4.25</v>
      </c>
    </row>
    <row r="53" spans="1:4" x14ac:dyDescent="0.25">
      <c r="A53" s="141"/>
      <c r="B53" s="141"/>
      <c r="C53" s="40">
        <f>N_estaticos!O24</f>
        <v>42915</v>
      </c>
      <c r="D53" s="37">
        <f>N_estaticos!S24</f>
        <v>3.4799999999999995</v>
      </c>
    </row>
    <row r="54" spans="1:4" x14ac:dyDescent="0.25">
      <c r="A54" s="141"/>
      <c r="B54" s="141"/>
      <c r="C54" s="40">
        <f>N_estaticos!Y24</f>
        <v>43098</v>
      </c>
      <c r="D54" s="37">
        <f>N_estaticos!AC24</f>
        <v>3.1850000000000001</v>
      </c>
    </row>
    <row r="55" spans="1:4" x14ac:dyDescent="0.25">
      <c r="A55" s="141">
        <v>21</v>
      </c>
      <c r="B55" s="141" t="str">
        <f>N_estaticos!B25</f>
        <v>Las Flores _ Oleoflores Pozo C_8_1</v>
      </c>
      <c r="C55" s="40">
        <f>N_estaticos!E25</f>
        <v>42334</v>
      </c>
      <c r="D55" s="37">
        <f>N_estaticos!I25</f>
        <v>4.0629999999999997</v>
      </c>
    </row>
    <row r="56" spans="1:4" x14ac:dyDescent="0.25">
      <c r="A56" s="141"/>
      <c r="B56" s="141"/>
      <c r="C56" s="40">
        <f>N_estaticos!O25</f>
        <v>42916</v>
      </c>
      <c r="D56" s="37">
        <f>N_estaticos!S25</f>
        <v>3.1999999999999997</v>
      </c>
    </row>
    <row r="57" spans="1:4" x14ac:dyDescent="0.25">
      <c r="A57" s="141">
        <v>22</v>
      </c>
      <c r="B57" s="141" t="str">
        <f>N_estaticos!B27</f>
        <v>Las Flores _ Oleoflores Pozo B_10</v>
      </c>
      <c r="C57" s="40">
        <f>N_estaticos!E27</f>
        <v>42334</v>
      </c>
      <c r="D57" s="37">
        <f>N_estaticos!I27</f>
        <v>6.6850000000000005</v>
      </c>
    </row>
    <row r="58" spans="1:4" x14ac:dyDescent="0.25">
      <c r="A58" s="141"/>
      <c r="B58" s="141"/>
      <c r="C58" s="40">
        <f>N_estaticos!O27</f>
        <v>42916</v>
      </c>
      <c r="D58" s="37">
        <f>N_estaticos!S27</f>
        <v>2.4550000000000001</v>
      </c>
    </row>
    <row r="59" spans="1:4" x14ac:dyDescent="0.25">
      <c r="A59" s="141">
        <v>23</v>
      </c>
      <c r="B59" s="141" t="str">
        <f>N_estaticos!B28</f>
        <v>Las Flores _ Oleoflores Pozo C_6_1</v>
      </c>
      <c r="C59" s="40">
        <f>N_estaticos!E28</f>
        <v>42334</v>
      </c>
      <c r="D59" s="37">
        <f>N_estaticos!I28</f>
        <v>2.238</v>
      </c>
    </row>
    <row r="60" spans="1:4" x14ac:dyDescent="0.25">
      <c r="A60" s="141"/>
      <c r="B60" s="141"/>
      <c r="C60" s="40">
        <f xml:space="preserve"> N_estaticos!O28</f>
        <v>42916</v>
      </c>
      <c r="D60" s="37">
        <f>N_estaticos!S28</f>
        <v>1.0449999999999999</v>
      </c>
    </row>
    <row r="61" spans="1:4" x14ac:dyDescent="0.25">
      <c r="A61" s="138">
        <v>24</v>
      </c>
      <c r="B61" s="138" t="str">
        <f>N_estaticos!B29</f>
        <v>Suhares _ B_1</v>
      </c>
      <c r="C61" s="40">
        <f>N_estaticos!E29</f>
        <v>42334</v>
      </c>
      <c r="D61" s="37">
        <f>N_estaticos!I29</f>
        <v>4.0620000000000003</v>
      </c>
    </row>
    <row r="62" spans="1:4" x14ac:dyDescent="0.25">
      <c r="A62" s="140"/>
      <c r="B62" s="140"/>
      <c r="C62" s="40">
        <f>N_estaticos!O29</f>
        <v>42916</v>
      </c>
      <c r="D62" s="37">
        <f>N_estaticos!S29</f>
        <v>3.1100000000000003</v>
      </c>
    </row>
    <row r="63" spans="1:4" x14ac:dyDescent="0.25">
      <c r="A63" s="140"/>
      <c r="B63" s="140"/>
      <c r="C63" s="40">
        <f>N_estaticos!T29</f>
        <v>43066</v>
      </c>
      <c r="D63" s="37">
        <f>N_estaticos!X29</f>
        <v>3.016</v>
      </c>
    </row>
    <row r="64" spans="1:4" x14ac:dyDescent="0.25">
      <c r="A64" s="140"/>
      <c r="B64" s="140"/>
      <c r="C64" s="40">
        <f>N_estaticos!AI29</f>
        <v>43738</v>
      </c>
      <c r="D64" s="37">
        <f>N_estaticos!AM29</f>
        <v>3.5750000000000002</v>
      </c>
    </row>
    <row r="65" spans="1:4" x14ac:dyDescent="0.25">
      <c r="A65" s="139"/>
      <c r="B65" s="139"/>
      <c r="C65" s="40">
        <f>N_dinamicos!AE46</f>
        <v>45155</v>
      </c>
      <c r="D65" s="37">
        <f>N_dinamicos!AJ46</f>
        <v>27.28</v>
      </c>
    </row>
    <row r="66" spans="1:4" x14ac:dyDescent="0.25">
      <c r="A66" s="141">
        <v>25</v>
      </c>
      <c r="B66" s="141" t="str">
        <f>N_estaticos!B30</f>
        <v>Suhares _ B_2</v>
      </c>
      <c r="C66" s="40">
        <f>N_estaticos!E30</f>
        <v>42334</v>
      </c>
      <c r="D66" s="37">
        <f>N_estaticos!I30</f>
        <v>3.52</v>
      </c>
    </row>
    <row r="67" spans="1:4" x14ac:dyDescent="0.25">
      <c r="A67" s="141"/>
      <c r="B67" s="141"/>
      <c r="C67" s="40">
        <f>N_estaticos!O30</f>
        <v>42916</v>
      </c>
      <c r="D67" s="37">
        <f>N_estaticos!S30</f>
        <v>2.2920000000000003</v>
      </c>
    </row>
    <row r="68" spans="1:4" x14ac:dyDescent="0.25">
      <c r="A68" s="141"/>
      <c r="B68" s="141"/>
      <c r="C68" s="40">
        <f>N_estaticos!T30</f>
        <v>43066</v>
      </c>
      <c r="D68" s="37">
        <f>N_estaticos!X30</f>
        <v>1.9649999999999999</v>
      </c>
    </row>
    <row r="69" spans="1:4" x14ac:dyDescent="0.25">
      <c r="A69" s="141"/>
      <c r="B69" s="141"/>
      <c r="C69" s="40">
        <f>N_estaticos!AI30</f>
        <v>43738</v>
      </c>
      <c r="D69" s="37">
        <f>N_estaticos!AM30</f>
        <v>3.0749999999999997</v>
      </c>
    </row>
    <row r="70" spans="1:4" x14ac:dyDescent="0.25">
      <c r="A70" s="39">
        <v>26</v>
      </c>
      <c r="B70" s="53" t="str">
        <f>N_estaticos!B32</f>
        <v>El Carmen _Pozo 4</v>
      </c>
      <c r="C70" s="40">
        <f>N_estaticos!E32</f>
        <v>42334</v>
      </c>
      <c r="D70" s="37">
        <f>N_estaticos!I32</f>
        <v>8.6749999999999989</v>
      </c>
    </row>
    <row r="71" spans="1:4" x14ac:dyDescent="0.25">
      <c r="A71" s="39">
        <v>27</v>
      </c>
      <c r="B71" s="53" t="str">
        <f>N_estaticos!B33</f>
        <v>El Carmen _Pozo 5</v>
      </c>
      <c r="C71" s="40">
        <f>N_estaticos!E33</f>
        <v>42334</v>
      </c>
      <c r="D71" s="37">
        <f>N_estaticos!I33</f>
        <v>8.4959999999999987</v>
      </c>
    </row>
    <row r="72" spans="1:4" x14ac:dyDescent="0.25">
      <c r="A72" s="39">
        <v>28</v>
      </c>
      <c r="B72" s="53" t="str">
        <f>N_estaticos!B34</f>
        <v>El Carmen _Pozo 6</v>
      </c>
      <c r="C72" s="40">
        <f>N_estaticos!E34</f>
        <v>42334</v>
      </c>
      <c r="D72" s="37">
        <f>N_estaticos!I34</f>
        <v>8.4249999999999989</v>
      </c>
    </row>
    <row r="73" spans="1:4" x14ac:dyDescent="0.25">
      <c r="A73" s="141">
        <v>29</v>
      </c>
      <c r="B73" s="141" t="str">
        <f>N_estaticos!B35</f>
        <v>Sinamaica</v>
      </c>
      <c r="C73" s="40">
        <f>N_estaticos!E35</f>
        <v>42335</v>
      </c>
      <c r="D73" s="37">
        <f>N_estaticos!I35</f>
        <v>5.8970000000000002</v>
      </c>
    </row>
    <row r="74" spans="1:4" x14ac:dyDescent="0.25">
      <c r="A74" s="141"/>
      <c r="B74" s="141"/>
      <c r="C74" s="40">
        <f>N_estaticos!J35</f>
        <v>42700</v>
      </c>
      <c r="D74" s="37">
        <f>N_estaticos!N35</f>
        <v>4.7280000000000006</v>
      </c>
    </row>
    <row r="75" spans="1:4" x14ac:dyDescent="0.25">
      <c r="A75" s="141"/>
      <c r="B75" s="141"/>
      <c r="C75" s="40">
        <f>N_estaticos!O35</f>
        <v>42917</v>
      </c>
      <c r="D75" s="37">
        <f>N_estaticos!S35</f>
        <v>4.8849999999999998</v>
      </c>
    </row>
    <row r="76" spans="1:4" x14ac:dyDescent="0.25">
      <c r="A76" s="141"/>
      <c r="B76" s="141"/>
      <c r="C76" s="40">
        <f>N_estaticos!T35</f>
        <v>43066</v>
      </c>
      <c r="D76" s="37">
        <f>N_estaticos!X35</f>
        <v>2.3780000000000001</v>
      </c>
    </row>
    <row r="77" spans="1:4" x14ac:dyDescent="0.25">
      <c r="A77" s="141"/>
      <c r="B77" s="141"/>
      <c r="C77" s="40">
        <f>N_estaticos!Y35</f>
        <v>43090</v>
      </c>
      <c r="D77" s="37">
        <f>N_estaticos!AC35</f>
        <v>2.637</v>
      </c>
    </row>
    <row r="78" spans="1:4" x14ac:dyDescent="0.25">
      <c r="A78" s="141">
        <v>30</v>
      </c>
      <c r="B78" s="141" t="str">
        <f>N_estaticos!B36</f>
        <v>Balsamera</v>
      </c>
      <c r="C78" s="40">
        <f>N_estaticos!J36</f>
        <v>42700</v>
      </c>
      <c r="D78" s="37">
        <f>N_estaticos!N36</f>
        <v>4.1959999999999997</v>
      </c>
    </row>
    <row r="79" spans="1:4" x14ac:dyDescent="0.25">
      <c r="A79" s="141"/>
      <c r="B79" s="141"/>
      <c r="C79" s="40">
        <f>N_estaticos!O36</f>
        <v>42912</v>
      </c>
      <c r="D79" s="37">
        <f>N_estaticos!S36</f>
        <v>3.044</v>
      </c>
    </row>
    <row r="80" spans="1:4" x14ac:dyDescent="0.25">
      <c r="A80" s="138">
        <v>31</v>
      </c>
      <c r="B80" s="138" t="str">
        <f>N_estaticos!B37</f>
        <v>Piezómetro 1</v>
      </c>
      <c r="C80" s="40">
        <f>N_estaticos!J37</f>
        <v>42700</v>
      </c>
      <c r="D80" s="37">
        <f>N_estaticos!N37</f>
        <v>3.8404999999999996</v>
      </c>
    </row>
    <row r="81" spans="1:4" x14ac:dyDescent="0.25">
      <c r="A81" s="140"/>
      <c r="B81" s="140"/>
      <c r="C81" s="40">
        <f>N_estaticos!O37</f>
        <v>42916</v>
      </c>
      <c r="D81" s="37">
        <f>N_estaticos!S37</f>
        <v>2.9249999999999998</v>
      </c>
    </row>
    <row r="82" spans="1:4" x14ac:dyDescent="0.25">
      <c r="A82" s="140"/>
      <c r="B82" s="140"/>
      <c r="C82" s="40">
        <f>N_estaticos!T37</f>
        <v>43066</v>
      </c>
      <c r="D82" s="37">
        <f>N_estaticos!X37</f>
        <v>2.7239999999999998</v>
      </c>
    </row>
    <row r="83" spans="1:4" x14ac:dyDescent="0.25">
      <c r="A83" s="140"/>
      <c r="B83" s="140"/>
      <c r="C83" s="40">
        <f>N_estaticos!Y37</f>
        <v>43095</v>
      </c>
      <c r="D83" s="37">
        <f>N_estaticos!AC37</f>
        <v>5.6</v>
      </c>
    </row>
    <row r="84" spans="1:4" x14ac:dyDescent="0.25">
      <c r="A84" s="140"/>
      <c r="B84" s="140"/>
      <c r="C84" s="40">
        <f>N_estaticos!AI37</f>
        <v>43738</v>
      </c>
      <c r="D84" s="37">
        <f>N_estaticos!AM37</f>
        <v>3.6100000000000003</v>
      </c>
    </row>
    <row r="85" spans="1:4" x14ac:dyDescent="0.25">
      <c r="A85" s="140"/>
      <c r="B85" s="140"/>
      <c r="C85" s="40">
        <f>N_estaticos!AN37</f>
        <v>44084</v>
      </c>
      <c r="D85" s="37">
        <f>N_estaticos!AR37</f>
        <v>5.0850000000000009</v>
      </c>
    </row>
    <row r="86" spans="1:4" x14ac:dyDescent="0.25">
      <c r="A86" s="139"/>
      <c r="B86" s="139"/>
      <c r="C86" s="40">
        <f>N_estaticos!AY37</f>
        <v>45155</v>
      </c>
      <c r="D86" s="37">
        <f>N_estaticos!BD37</f>
        <v>4.3550000000000004</v>
      </c>
    </row>
    <row r="87" spans="1:4" x14ac:dyDescent="0.25">
      <c r="A87" s="138">
        <v>32</v>
      </c>
      <c r="B87" s="138" t="str">
        <f>N_estaticos!B38</f>
        <v>Piezómetro 2</v>
      </c>
      <c r="C87" s="40">
        <f>N_estaticos!J38</f>
        <v>42700</v>
      </c>
      <c r="D87" s="37">
        <f>N_estaticos!N38</f>
        <v>7.165</v>
      </c>
    </row>
    <row r="88" spans="1:4" x14ac:dyDescent="0.25">
      <c r="A88" s="140"/>
      <c r="B88" s="140"/>
      <c r="C88" s="40">
        <f>N_estaticos!O38</f>
        <v>42914</v>
      </c>
      <c r="D88" s="37">
        <f>N_estaticos!S38</f>
        <v>5.7949999999999999</v>
      </c>
    </row>
    <row r="89" spans="1:4" x14ac:dyDescent="0.25">
      <c r="A89" s="140"/>
      <c r="B89" s="140"/>
      <c r="C89" s="40">
        <f>N_estaticos!T38</f>
        <v>43064</v>
      </c>
      <c r="D89" s="37">
        <f>N_estaticos!X38</f>
        <v>0.47400000000000003</v>
      </c>
    </row>
    <row r="90" spans="1:4" x14ac:dyDescent="0.25">
      <c r="A90" s="140"/>
      <c r="B90" s="140"/>
      <c r="C90" s="40">
        <f>N_estaticos!Y38</f>
        <v>43095</v>
      </c>
      <c r="D90" s="37">
        <f>N_estaticos!AC38</f>
        <v>2.831</v>
      </c>
    </row>
    <row r="91" spans="1:4" x14ac:dyDescent="0.25">
      <c r="A91" s="140"/>
      <c r="B91" s="140"/>
      <c r="C91" s="40">
        <f>N_estaticos!AI38</f>
        <v>43738</v>
      </c>
      <c r="D91" s="37">
        <f>N_estaticos!AM38</f>
        <v>7.13</v>
      </c>
    </row>
    <row r="92" spans="1:4" x14ac:dyDescent="0.25">
      <c r="A92" s="140"/>
      <c r="B92" s="140"/>
      <c r="C92" s="40">
        <f>N_estaticos!AN38</f>
        <v>44085</v>
      </c>
      <c r="D92" s="37">
        <f>N_estaticos!AR38</f>
        <v>6.9850000000000003</v>
      </c>
    </row>
    <row r="93" spans="1:4" x14ac:dyDescent="0.25">
      <c r="A93" s="140"/>
      <c r="B93" s="140"/>
      <c r="C93" s="40">
        <f>N_estaticos!AS38</f>
        <v>44887</v>
      </c>
      <c r="D93" s="37">
        <f>N_estaticos!AX38</f>
        <v>0.25500000000000012</v>
      </c>
    </row>
    <row r="94" spans="1:4" x14ac:dyDescent="0.25">
      <c r="A94" s="139"/>
      <c r="B94" s="139"/>
      <c r="C94" s="40">
        <f>N_estaticos!AY38</f>
        <v>45154</v>
      </c>
      <c r="D94" s="37">
        <f>N_estaticos!BD38</f>
        <v>3.4169999999999998</v>
      </c>
    </row>
    <row r="95" spans="1:4" x14ac:dyDescent="0.25">
      <c r="A95" s="138">
        <v>33</v>
      </c>
      <c r="B95" s="138" t="str">
        <f>N_estaticos!B39</f>
        <v>Piezómetro 3</v>
      </c>
      <c r="C95" s="40">
        <f>N_estaticos!J39</f>
        <v>42700</v>
      </c>
      <c r="D95" s="37">
        <f>N_estaticos!N39</f>
        <v>11.955</v>
      </c>
    </row>
    <row r="96" spans="1:4" x14ac:dyDescent="0.25">
      <c r="A96" s="140"/>
      <c r="B96" s="140"/>
      <c r="C96" s="40">
        <f>N_estaticos!O39</f>
        <v>42913</v>
      </c>
      <c r="D96" s="37">
        <f>N_estaticos!S39</f>
        <v>12.085000000000001</v>
      </c>
    </row>
    <row r="97" spans="1:4" x14ac:dyDescent="0.25">
      <c r="A97" s="140"/>
      <c r="B97" s="140"/>
      <c r="C97" s="40">
        <f>N_estaticos!T39</f>
        <v>43064</v>
      </c>
      <c r="D97" s="37">
        <f>N_estaticos!X39</f>
        <v>9.5500000000000007</v>
      </c>
    </row>
    <row r="98" spans="1:4" x14ac:dyDescent="0.25">
      <c r="A98" s="140"/>
      <c r="B98" s="140"/>
      <c r="C98" s="40">
        <f>N_estaticos!Y39</f>
        <v>43097</v>
      </c>
      <c r="D98" s="37">
        <f>N_estaticos!AC39</f>
        <v>10.041</v>
      </c>
    </row>
    <row r="99" spans="1:4" x14ac:dyDescent="0.25">
      <c r="A99" s="140"/>
      <c r="B99" s="140"/>
      <c r="C99" s="40">
        <f>N_estaticos!AI39</f>
        <v>43739</v>
      </c>
      <c r="D99" s="37">
        <f>N_estaticos!AM39</f>
        <v>13.299999999999999</v>
      </c>
    </row>
    <row r="100" spans="1:4" x14ac:dyDescent="0.25">
      <c r="A100" s="140"/>
      <c r="B100" s="140"/>
      <c r="C100" s="40">
        <f>N_estaticos!AN39</f>
        <v>44085</v>
      </c>
      <c r="D100" s="37">
        <f>N_estaticos!AR39</f>
        <v>13.324999999999999</v>
      </c>
    </row>
    <row r="101" spans="1:4" x14ac:dyDescent="0.25">
      <c r="A101" s="140"/>
      <c r="B101" s="140"/>
      <c r="C101" s="40">
        <f>N_estaticos!AS39</f>
        <v>44887</v>
      </c>
      <c r="D101" s="37">
        <f>N_estaticos!AX39</f>
        <v>7.6910000000000016</v>
      </c>
    </row>
    <row r="102" spans="1:4" x14ac:dyDescent="0.25">
      <c r="A102" s="139"/>
      <c r="B102" s="139"/>
      <c r="C102" s="40">
        <f>N_estaticos!AY39</f>
        <v>45153</v>
      </c>
      <c r="D102" s="37">
        <f>N_estaticos!BD39</f>
        <v>11.685</v>
      </c>
    </row>
    <row r="103" spans="1:4" x14ac:dyDescent="0.25">
      <c r="A103" s="138">
        <v>34</v>
      </c>
      <c r="B103" s="138" t="str">
        <f>N_estaticos!B40</f>
        <v>Piezómetro 4</v>
      </c>
      <c r="C103" s="40">
        <f>N_estaticos!J40</f>
        <v>42700</v>
      </c>
      <c r="D103" s="37">
        <f>N_estaticos!N40</f>
        <v>7.577</v>
      </c>
    </row>
    <row r="104" spans="1:4" x14ac:dyDescent="0.25">
      <c r="A104" s="140"/>
      <c r="B104" s="140"/>
      <c r="C104" s="40">
        <f>N_estaticos!O40</f>
        <v>42912</v>
      </c>
      <c r="D104" s="37">
        <f>N_estaticos!S40</f>
        <v>7.55</v>
      </c>
    </row>
    <row r="105" spans="1:4" x14ac:dyDescent="0.25">
      <c r="A105" s="140"/>
      <c r="B105" s="140"/>
      <c r="C105" s="40">
        <f>N_estaticos!T40</f>
        <v>43064</v>
      </c>
      <c r="D105" s="37">
        <f>N_estaticos!X40</f>
        <v>7.0069999999999997</v>
      </c>
    </row>
    <row r="106" spans="1:4" x14ac:dyDescent="0.25">
      <c r="A106" s="140"/>
      <c r="B106" s="140"/>
      <c r="C106" s="40">
        <f>N_estaticos!Y40</f>
        <v>43095</v>
      </c>
      <c r="D106" s="37">
        <f>N_estaticos!AC40</f>
        <v>7.42</v>
      </c>
    </row>
    <row r="107" spans="1:4" x14ac:dyDescent="0.25">
      <c r="A107" s="140"/>
      <c r="B107" s="140"/>
      <c r="C107" s="40">
        <f>N_estaticos!AI40</f>
        <v>43739</v>
      </c>
      <c r="D107" s="37">
        <f>N_estaticos!AM40</f>
        <v>7.67</v>
      </c>
    </row>
    <row r="108" spans="1:4" x14ac:dyDescent="0.25">
      <c r="A108" s="140"/>
      <c r="B108" s="140"/>
      <c r="C108" s="40">
        <f>N_estaticos!AN40</f>
        <v>44085</v>
      </c>
      <c r="D108" s="37">
        <f>N_estaticos!AR40</f>
        <v>8.0250000000000004</v>
      </c>
    </row>
    <row r="109" spans="1:4" x14ac:dyDescent="0.25">
      <c r="A109" s="140"/>
      <c r="B109" s="140"/>
      <c r="C109" s="40">
        <f>N_estaticos!AS40</f>
        <v>44887</v>
      </c>
      <c r="D109" s="37">
        <f>N_estaticos!AX40</f>
        <v>5.7549999999999999</v>
      </c>
    </row>
    <row r="110" spans="1:4" x14ac:dyDescent="0.25">
      <c r="A110" s="139"/>
      <c r="B110" s="139"/>
      <c r="C110" s="40">
        <f>N_estaticos!AY40</f>
        <v>45153</v>
      </c>
      <c r="D110" s="37">
        <f>N_estaticos!BD40</f>
        <v>3.1150000000000002</v>
      </c>
    </row>
    <row r="111" spans="1:4" x14ac:dyDescent="0.25">
      <c r="A111" s="138">
        <v>35</v>
      </c>
      <c r="B111" s="138" t="str">
        <f>N_estaticos!B41</f>
        <v>Piezómetro 5</v>
      </c>
      <c r="C111" s="40">
        <f>N_estaticos!J41</f>
        <v>42700</v>
      </c>
      <c r="D111" s="37">
        <f>N_estaticos!N41</f>
        <v>11.010000000000002</v>
      </c>
    </row>
    <row r="112" spans="1:4" x14ac:dyDescent="0.25">
      <c r="A112" s="140"/>
      <c r="B112" s="140"/>
      <c r="C112" s="40">
        <f>N_estaticos!O41</f>
        <v>42910</v>
      </c>
      <c r="D112" s="37">
        <f>N_estaticos!S41</f>
        <v>14.755000000000001</v>
      </c>
    </row>
    <row r="113" spans="1:4" x14ac:dyDescent="0.25">
      <c r="A113" s="140"/>
      <c r="B113" s="140"/>
      <c r="C113" s="40">
        <f>N_estaticos!T41</f>
        <v>43063</v>
      </c>
      <c r="D113" s="37">
        <f>N_estaticos!X41</f>
        <v>10.885999999999999</v>
      </c>
    </row>
    <row r="114" spans="1:4" x14ac:dyDescent="0.25">
      <c r="A114" s="140"/>
      <c r="B114" s="140"/>
      <c r="C114" s="40">
        <f>N_estaticos!Y41</f>
        <v>43097</v>
      </c>
      <c r="D114" s="37">
        <f>N_estaticos!AC41</f>
        <v>12.407999999999999</v>
      </c>
    </row>
    <row r="115" spans="1:4" x14ac:dyDescent="0.25">
      <c r="A115" s="140"/>
      <c r="B115" s="140"/>
      <c r="C115" s="40">
        <f>N_estaticos!AI41</f>
        <v>43739</v>
      </c>
      <c r="D115" s="37">
        <f>N_estaticos!AM41</f>
        <v>16.555</v>
      </c>
    </row>
    <row r="116" spans="1:4" x14ac:dyDescent="0.25">
      <c r="A116" s="140"/>
      <c r="B116" s="140"/>
      <c r="C116" s="40">
        <f>N_estaticos!AN41</f>
        <v>44086</v>
      </c>
      <c r="D116" s="37">
        <f>N_estaticos!AR41</f>
        <v>16.495000000000001</v>
      </c>
    </row>
    <row r="117" spans="1:4" x14ac:dyDescent="0.25">
      <c r="A117" s="140"/>
      <c r="B117" s="140"/>
      <c r="C117" s="40">
        <f>N_estaticos!AS41</f>
        <v>44887</v>
      </c>
      <c r="D117" s="37">
        <f>N_estaticos!AX41</f>
        <v>13.533000000000001</v>
      </c>
    </row>
    <row r="118" spans="1:4" x14ac:dyDescent="0.25">
      <c r="A118" s="139"/>
      <c r="B118" s="139"/>
      <c r="C118" s="40">
        <f>N_estaticos!AY41</f>
        <v>45152</v>
      </c>
      <c r="D118" s="37">
        <f>N_estaticos!BD41</f>
        <v>13.606999999999999</v>
      </c>
    </row>
    <row r="119" spans="1:4" x14ac:dyDescent="0.25">
      <c r="A119" s="138">
        <v>37</v>
      </c>
      <c r="B119" s="138" t="str">
        <f>N_estaticos!B43</f>
        <v>Piezómetro 7</v>
      </c>
      <c r="C119" s="40">
        <f>N_estaticos!J43</f>
        <v>42700</v>
      </c>
      <c r="D119" s="37">
        <f>N_estaticos!N43</f>
        <v>1.4350000000000001</v>
      </c>
    </row>
    <row r="120" spans="1:4" x14ac:dyDescent="0.25">
      <c r="A120" s="140"/>
      <c r="B120" s="140"/>
      <c r="C120" s="40">
        <f>N_estaticos!O43</f>
        <v>42910</v>
      </c>
      <c r="D120" s="37">
        <f>N_estaticos!S43</f>
        <v>1.3420000000000001</v>
      </c>
    </row>
    <row r="121" spans="1:4" x14ac:dyDescent="0.25">
      <c r="A121" s="140"/>
      <c r="B121" s="140"/>
      <c r="C121" s="40">
        <f>N_estaticos!T43</f>
        <v>43063</v>
      </c>
      <c r="D121" s="37">
        <f>N_estaticos!X43</f>
        <v>0.51700000000000002</v>
      </c>
    </row>
    <row r="122" spans="1:4" x14ac:dyDescent="0.25">
      <c r="A122" s="140"/>
      <c r="B122" s="140"/>
      <c r="C122" s="40">
        <f>N_estaticos!Y43</f>
        <v>43097</v>
      </c>
      <c r="D122" s="37">
        <f>N_estaticos!AC43</f>
        <v>0.84000000000000008</v>
      </c>
    </row>
    <row r="123" spans="1:4" x14ac:dyDescent="0.25">
      <c r="A123" s="140"/>
      <c r="B123" s="140"/>
      <c r="C123" s="40">
        <f>N_estaticos!AI43</f>
        <v>43739</v>
      </c>
      <c r="D123" s="37">
        <f>N_estaticos!AM43</f>
        <v>2.5150000000000001</v>
      </c>
    </row>
    <row r="124" spans="1:4" x14ac:dyDescent="0.25">
      <c r="A124" s="140"/>
      <c r="B124" s="140"/>
      <c r="C124" s="40">
        <f>N_estaticos!AS43</f>
        <v>44887</v>
      </c>
      <c r="D124" s="37">
        <f>N_estaticos!AX43</f>
        <v>0.77000000000000046</v>
      </c>
    </row>
    <row r="125" spans="1:4" x14ac:dyDescent="0.25">
      <c r="A125" s="139"/>
      <c r="B125" s="139"/>
      <c r="C125" s="40"/>
      <c r="D125" s="37"/>
    </row>
    <row r="126" spans="1:4" x14ac:dyDescent="0.25">
      <c r="A126" s="39">
        <v>38</v>
      </c>
      <c r="B126" s="53" t="str">
        <f>N_estaticos!B44</f>
        <v>Las Flores _ Oleoflores Pozo C_8_2</v>
      </c>
      <c r="C126" s="40">
        <f>N_estaticos!O44</f>
        <v>42916</v>
      </c>
      <c r="D126" s="37">
        <f>N_estaticos!S44</f>
        <v>0.90999999999999992</v>
      </c>
    </row>
    <row r="127" spans="1:4" x14ac:dyDescent="0.25">
      <c r="A127" s="39">
        <v>39</v>
      </c>
      <c r="B127" s="53" t="str">
        <f>N_estaticos!B45</f>
        <v>Las Flores _ Oleoflores Pozo C_8_3</v>
      </c>
      <c r="C127" s="40">
        <f>N_estaticos!O45</f>
        <v>42916</v>
      </c>
      <c r="D127" s="37">
        <f>N_estaticos!S45</f>
        <v>3.2399999999999998</v>
      </c>
    </row>
    <row r="128" spans="1:4" x14ac:dyDescent="0.25">
      <c r="A128" s="39">
        <v>40</v>
      </c>
      <c r="B128" s="53" t="str">
        <f>N_estaticos!B46</f>
        <v>Las Flores _ Oleoflores Pozo D_5_1</v>
      </c>
      <c r="C128" s="40">
        <f>N_estaticos!O46</f>
        <v>42916</v>
      </c>
      <c r="D128" s="37">
        <f>N_estaticos!S46</f>
        <v>1.1749999999999998</v>
      </c>
    </row>
    <row r="129" spans="1:4" x14ac:dyDescent="0.25">
      <c r="A129" s="39">
        <v>41</v>
      </c>
      <c r="B129" s="53" t="str">
        <f>N_estaticos!B47</f>
        <v>Las Flores _ Oleoflores Pozo D_5_2</v>
      </c>
      <c r="C129" s="40">
        <f>N_estaticos!O47</f>
        <v>42916</v>
      </c>
      <c r="D129" s="37">
        <f>N_estaticos!S47</f>
        <v>1.375</v>
      </c>
    </row>
    <row r="130" spans="1:4" x14ac:dyDescent="0.25">
      <c r="A130" s="39">
        <v>42</v>
      </c>
      <c r="B130" s="53" t="str">
        <f>N_estaticos!B48</f>
        <v>Las Flores _ Oleoflores Pozo D_5_3</v>
      </c>
      <c r="C130" s="40">
        <f>N_estaticos!O48</f>
        <v>42916</v>
      </c>
      <c r="D130" s="37">
        <f>N_estaticos!S48</f>
        <v>1.145</v>
      </c>
    </row>
    <row r="131" spans="1:4" x14ac:dyDescent="0.25">
      <c r="A131" s="39">
        <v>43</v>
      </c>
      <c r="B131" s="53" t="str">
        <f>N_estaticos!B49</f>
        <v>Las Flores _ Oleoflores Pozo E_6_1</v>
      </c>
      <c r="C131" s="40">
        <f>N_estaticos!O49</f>
        <v>42916</v>
      </c>
      <c r="D131" s="37">
        <f>N_estaticos!S49</f>
        <v>1.6070000000000002</v>
      </c>
    </row>
    <row r="132" spans="1:4" x14ac:dyDescent="0.25">
      <c r="A132" s="39">
        <v>44</v>
      </c>
      <c r="B132" s="53" t="str">
        <f>N_estaticos!B50</f>
        <v>Las Flores _ Oleoflores Pozo C_7</v>
      </c>
      <c r="C132" s="40">
        <f>N_estaticos!O50</f>
        <v>42916</v>
      </c>
      <c r="D132" s="37">
        <f>N_estaticos!S50</f>
        <v>1.5449999999999999</v>
      </c>
    </row>
    <row r="133" spans="1:4" x14ac:dyDescent="0.25">
      <c r="A133" s="138">
        <v>45</v>
      </c>
      <c r="B133" s="138" t="str">
        <f>N_estaticos!B51</f>
        <v>EDS LOS TOCAYOS</v>
      </c>
      <c r="C133" s="40">
        <f>N_estaticos!T51</f>
        <v>43064</v>
      </c>
      <c r="D133" s="37">
        <f>N_estaticos!X51</f>
        <v>3.3620000000000001</v>
      </c>
    </row>
    <row r="134" spans="1:4" x14ac:dyDescent="0.25">
      <c r="A134" s="140"/>
      <c r="B134" s="140"/>
      <c r="C134" s="40">
        <f>N_estaticos!AI51</f>
        <v>43739</v>
      </c>
      <c r="D134" s="37">
        <f>N_estaticos!AM51</f>
        <v>6.3389999999999995</v>
      </c>
    </row>
    <row r="135" spans="1:4" x14ac:dyDescent="0.25">
      <c r="A135" s="139"/>
      <c r="B135" s="139"/>
      <c r="C135" s="40">
        <f>N_estaticos!AY51</f>
        <v>45154</v>
      </c>
      <c r="D135" s="37">
        <f>N_estaticos!BD51</f>
        <v>0.76</v>
      </c>
    </row>
    <row r="136" spans="1:4" x14ac:dyDescent="0.25">
      <c r="A136" s="138">
        <v>46</v>
      </c>
      <c r="B136" s="138" t="str">
        <f>N_estaticos!B52</f>
        <v>Agrotropical - COLAGROFORESTAL</v>
      </c>
      <c r="C136" s="40">
        <f>N_estaticos!T52</f>
        <v>43064</v>
      </c>
      <c r="D136" s="37">
        <f>N_estaticos!X52</f>
        <v>2.411</v>
      </c>
    </row>
    <row r="137" spans="1:4" x14ac:dyDescent="0.25">
      <c r="A137" s="139"/>
      <c r="B137" s="139"/>
      <c r="C137" s="40">
        <f>N_estaticos!AY52</f>
        <v>45153</v>
      </c>
      <c r="D137" s="37">
        <f>N_estaticos!BD52</f>
        <v>2.2650000000000001</v>
      </c>
    </row>
    <row r="138" spans="1:4" x14ac:dyDescent="0.25">
      <c r="A138" s="138">
        <v>47</v>
      </c>
      <c r="B138" s="138" t="str">
        <f>N_estaticos!B53</f>
        <v>Nuevo Mundo</v>
      </c>
      <c r="C138" s="40">
        <f>N_estaticos!T53</f>
        <v>43064</v>
      </c>
      <c r="D138" s="37">
        <f>N_estaticos!X53</f>
        <v>7.641</v>
      </c>
    </row>
    <row r="139" spans="1:4" x14ac:dyDescent="0.25">
      <c r="A139" s="140"/>
      <c r="B139" s="140"/>
      <c r="C139" s="40">
        <f>N_estaticos!Y53</f>
        <v>43095</v>
      </c>
      <c r="D139" s="37">
        <f>N_estaticos!AC53</f>
        <v>7.8949999999999996</v>
      </c>
    </row>
    <row r="140" spans="1:4" x14ac:dyDescent="0.25">
      <c r="A140" s="140"/>
      <c r="B140" s="140"/>
      <c r="C140" s="40">
        <f>N_estaticos!AN53</f>
        <v>44086</v>
      </c>
      <c r="D140" s="37">
        <f>N_estaticos!AR53</f>
        <v>8.3539999999999992</v>
      </c>
    </row>
    <row r="141" spans="1:4" x14ac:dyDescent="0.25">
      <c r="A141" s="139"/>
      <c r="B141" s="139"/>
      <c r="C141" s="40">
        <f>N_estaticos!AY53</f>
        <v>45153</v>
      </c>
      <c r="D141" s="37">
        <f>N_estaticos!BD53</f>
        <v>7.1859999999999999</v>
      </c>
    </row>
    <row r="142" spans="1:4" x14ac:dyDescent="0.25">
      <c r="A142" s="138">
        <v>48</v>
      </c>
      <c r="B142" s="138" t="str">
        <f>N_estaticos!B54</f>
        <v>Piezómetro 28 Drummond</v>
      </c>
      <c r="C142" s="40">
        <f>N_estaticos!T54</f>
        <v>43064</v>
      </c>
      <c r="D142" s="37">
        <f>N_estaticos!X54</f>
        <v>6.8460000000000001</v>
      </c>
    </row>
    <row r="143" spans="1:4" x14ac:dyDescent="0.25">
      <c r="A143" s="140"/>
      <c r="B143" s="140"/>
      <c r="C143" s="40">
        <f>N_estaticos!Y54</f>
        <v>43095</v>
      </c>
      <c r="D143" s="37">
        <f>N_estaticos!AC54</f>
        <v>6.915</v>
      </c>
    </row>
    <row r="144" spans="1:4" x14ac:dyDescent="0.25">
      <c r="A144" s="140"/>
      <c r="B144" s="140"/>
      <c r="C144" s="40">
        <f>N_estaticos!AN54</f>
        <v>44086</v>
      </c>
      <c r="D144" s="37">
        <f>N_estaticos!AR54</f>
        <v>7.71</v>
      </c>
    </row>
    <row r="145" spans="1:4" x14ac:dyDescent="0.25">
      <c r="A145" s="139"/>
      <c r="B145" s="139"/>
      <c r="C145" s="40">
        <f>N_estaticos!AY54</f>
        <v>45153</v>
      </c>
      <c r="D145" s="37">
        <f>N_estaticos!BD54</f>
        <v>6.0890000000000004</v>
      </c>
    </row>
    <row r="146" spans="1:4" x14ac:dyDescent="0.25">
      <c r="A146" s="138">
        <v>49</v>
      </c>
      <c r="B146" s="138" t="str">
        <f>N_estaticos!B55</f>
        <v>Piezómetro 29 Drummond</v>
      </c>
      <c r="C146" s="40">
        <f>N_estaticos!T55</f>
        <v>43064</v>
      </c>
      <c r="D146" s="37">
        <f>N_estaticos!X55</f>
        <v>6.6689999999999996</v>
      </c>
    </row>
    <row r="147" spans="1:4" x14ac:dyDescent="0.25">
      <c r="A147" s="140"/>
      <c r="B147" s="140"/>
      <c r="C147" s="40">
        <f>N_estaticos!Y55</f>
        <v>43095</v>
      </c>
      <c r="D147" s="37">
        <f>N_estaticos!AC55</f>
        <v>6.9020000000000001</v>
      </c>
    </row>
    <row r="148" spans="1:4" x14ac:dyDescent="0.25">
      <c r="A148" s="140"/>
      <c r="B148" s="140"/>
      <c r="C148" s="40">
        <f>N_estaticos!AN55</f>
        <v>44086</v>
      </c>
      <c r="D148" s="37">
        <f>N_estaticos!AR55</f>
        <v>7.4379999999999988</v>
      </c>
    </row>
    <row r="149" spans="1:4" x14ac:dyDescent="0.25">
      <c r="A149" s="139"/>
      <c r="B149" s="139"/>
      <c r="C149" s="40">
        <f>N_estaticos!AY55</f>
        <v>45153</v>
      </c>
      <c r="D149" s="37">
        <f>N_estaticos!BD55</f>
        <v>6.0629999999999997</v>
      </c>
    </row>
    <row r="150" spans="1:4" x14ac:dyDescent="0.25">
      <c r="A150" s="138">
        <v>50</v>
      </c>
      <c r="B150" s="138" t="str">
        <f>N_estaticos!B56</f>
        <v>Hacienda Santa Ana</v>
      </c>
      <c r="C150" s="40">
        <f>N_estaticos!T56</f>
        <v>43065</v>
      </c>
      <c r="D150" s="37">
        <f>N_estaticos!X56</f>
        <v>1.3970000000000002</v>
      </c>
    </row>
    <row r="151" spans="1:4" x14ac:dyDescent="0.25">
      <c r="A151" s="140"/>
      <c r="B151" s="140"/>
      <c r="C151" s="40">
        <f>N_estaticos!Y56</f>
        <v>43092</v>
      </c>
      <c r="D151" s="37">
        <f>N_estaticos!AC56</f>
        <v>0.90999999999999992</v>
      </c>
    </row>
    <row r="152" spans="1:4" x14ac:dyDescent="0.25">
      <c r="A152" s="140"/>
      <c r="B152" s="140"/>
      <c r="C152" s="40">
        <f>N_estaticos!AI56</f>
        <v>43738</v>
      </c>
      <c r="D152" s="37">
        <f>N_estaticos!AM56</f>
        <v>1.77</v>
      </c>
    </row>
    <row r="153" spans="1:4" x14ac:dyDescent="0.25">
      <c r="A153" s="139"/>
      <c r="B153" s="139"/>
      <c r="C153" s="40">
        <f>N_estaticos!AY56</f>
        <v>45155</v>
      </c>
      <c r="D153" s="37" t="s">
        <v>144</v>
      </c>
    </row>
    <row r="154" spans="1:4" x14ac:dyDescent="0.25">
      <c r="A154" s="141">
        <v>51</v>
      </c>
      <c r="B154" s="141" t="str">
        <f>N_estaticos!B57</f>
        <v>Karseisa</v>
      </c>
      <c r="C154" s="40">
        <f>N_estaticos!T57</f>
        <v>43065</v>
      </c>
      <c r="D154" s="37">
        <f>N_estaticos!X57</f>
        <v>1.528</v>
      </c>
    </row>
    <row r="155" spans="1:4" x14ac:dyDescent="0.25">
      <c r="A155" s="141"/>
      <c r="B155" s="141"/>
      <c r="C155" s="40">
        <f>N_estaticos!Y57</f>
        <v>43092</v>
      </c>
      <c r="D155" s="37">
        <f>N_estaticos!AC57</f>
        <v>3.81</v>
      </c>
    </row>
    <row r="156" spans="1:4" x14ac:dyDescent="0.25">
      <c r="A156" s="141"/>
      <c r="B156" s="141"/>
      <c r="C156" s="40">
        <f>N_estaticos!AN57</f>
        <v>44087</v>
      </c>
      <c r="D156" s="37">
        <f>N_estaticos!AR57</f>
        <v>4.7359999999999998</v>
      </c>
    </row>
    <row r="157" spans="1:4" x14ac:dyDescent="0.25">
      <c r="A157" s="39">
        <v>52</v>
      </c>
      <c r="B157" s="53" t="str">
        <f>N_estaticos!B58</f>
        <v>Balsamera - pozo nuevo</v>
      </c>
      <c r="C157" s="40">
        <f>N_estaticos!Y58</f>
        <v>43090</v>
      </c>
      <c r="D157" s="37">
        <f>N_estaticos!AC58</f>
        <v>0.71999999999999986</v>
      </c>
    </row>
    <row r="158" spans="1:4" x14ac:dyDescent="0.25">
      <c r="A158" s="39">
        <v>53</v>
      </c>
      <c r="B158" s="53" t="str">
        <f>N_estaticos!B60</f>
        <v xml:space="preserve">EDS JLT SAN ALBERTO </v>
      </c>
      <c r="C158" s="40">
        <f>N_estaticos!AD60</f>
        <v>43249</v>
      </c>
      <c r="D158" s="37">
        <f>N_estaticos!AH60</f>
        <v>4.4800000000000004</v>
      </c>
    </row>
    <row r="159" spans="1:4" x14ac:dyDescent="0.25">
      <c r="A159" s="138">
        <v>54</v>
      </c>
      <c r="B159" s="138" t="str">
        <f>N_estaticos!B61</f>
        <v xml:space="preserve">PARADOR LA CABAÑA - </v>
      </c>
      <c r="C159" s="40">
        <f>N_estaticos!AD61</f>
        <v>43249</v>
      </c>
      <c r="D159" s="37">
        <f>N_estaticos!AH61</f>
        <v>4.056</v>
      </c>
    </row>
    <row r="160" spans="1:4" x14ac:dyDescent="0.25">
      <c r="A160" s="139"/>
      <c r="B160" s="139"/>
      <c r="C160" s="40">
        <f>N_estaticos!AS61</f>
        <v>44889</v>
      </c>
      <c r="D160" s="37">
        <f>N_estaticos!AX61</f>
        <v>3.55</v>
      </c>
    </row>
    <row r="161" spans="1:4" x14ac:dyDescent="0.25">
      <c r="A161" s="39">
        <v>55</v>
      </c>
      <c r="B161" s="53" t="str">
        <f>N_estaticos!B62</f>
        <v>EDS EL ENCANTO</v>
      </c>
      <c r="C161" s="40">
        <f>N_estaticos!AD62</f>
        <v>43250</v>
      </c>
      <c r="D161" s="37">
        <f>N_estaticos!AH62</f>
        <v>6.5149999999999997</v>
      </c>
    </row>
    <row r="162" spans="1:4" x14ac:dyDescent="0.25">
      <c r="A162" s="39">
        <v>56</v>
      </c>
      <c r="B162" s="53" t="str">
        <f>N_estaticos!B64</f>
        <v>SOLAM SAS 1 POZO</v>
      </c>
      <c r="C162" s="40">
        <f>N_estaticos!AD64</f>
        <v>43250</v>
      </c>
      <c r="D162" s="37">
        <f>N_estaticos!AH64</f>
        <v>0.28299999999999997</v>
      </c>
    </row>
    <row r="163" spans="1:4" x14ac:dyDescent="0.25">
      <c r="A163" s="39">
        <v>57</v>
      </c>
      <c r="B163" s="53" t="str">
        <f>N_estaticos!B65</f>
        <v>SOLAM SAS 2 PIEZOM 1</v>
      </c>
      <c r="C163" s="40">
        <f>N_estaticos!AD65</f>
        <v>43250</v>
      </c>
      <c r="D163" s="37">
        <f>N_estaticos!AH65</f>
        <v>3.355</v>
      </c>
    </row>
    <row r="164" spans="1:4" x14ac:dyDescent="0.25">
      <c r="A164" s="39">
        <v>58</v>
      </c>
      <c r="B164" s="53" t="str">
        <f>N_estaticos!B66</f>
        <v>SOLAM SAS 3 PIEZOM 2</v>
      </c>
      <c r="C164" s="40">
        <f>N_estaticos!AD66</f>
        <v>43250</v>
      </c>
      <c r="D164" s="37">
        <f>N_estaticos!AH66</f>
        <v>1.18</v>
      </c>
    </row>
    <row r="165" spans="1:4" x14ac:dyDescent="0.25">
      <c r="A165" s="138">
        <v>59</v>
      </c>
      <c r="B165" s="138" t="str">
        <f>N_estaticos!B68</f>
        <v>LA ESPERANZA</v>
      </c>
      <c r="C165" s="40">
        <f>N_estaticos!AD68</f>
        <v>43251</v>
      </c>
      <c r="D165" s="37">
        <f>N_estaticos!AH68</f>
        <v>2.843</v>
      </c>
    </row>
    <row r="166" spans="1:4" x14ac:dyDescent="0.25">
      <c r="A166" s="140"/>
      <c r="B166" s="140"/>
      <c r="C166" s="40">
        <f>N_estaticos!AN68</f>
        <v>44140</v>
      </c>
      <c r="D166" s="37">
        <f>N_estaticos!AR68</f>
        <v>3.66</v>
      </c>
    </row>
    <row r="167" spans="1:4" x14ac:dyDescent="0.25">
      <c r="A167" s="139"/>
      <c r="B167" s="139"/>
      <c r="C167" s="40">
        <f>N_estaticos!AS68</f>
        <v>44890</v>
      </c>
      <c r="D167" s="37">
        <f>N_estaticos!AX68</f>
        <v>1.9650000000000001</v>
      </c>
    </row>
    <row r="168" spans="1:4" x14ac:dyDescent="0.25">
      <c r="A168" s="39">
        <v>60</v>
      </c>
      <c r="B168" s="53" t="str">
        <f>N_estaticos!B69</f>
        <v>TERMINAL DE TRANSPORTE DE AGUACHICA</v>
      </c>
      <c r="C168" s="40">
        <f>N_estaticos!AD69</f>
        <v>43251</v>
      </c>
      <c r="D168" s="37">
        <f>N_estaticos!AH69</f>
        <v>4.2869999999999999</v>
      </c>
    </row>
    <row r="169" spans="1:4" x14ac:dyDescent="0.25">
      <c r="A169" s="39">
        <v>61</v>
      </c>
      <c r="B169" s="53" t="str">
        <f>N_estaticos!B70</f>
        <v>LOS ACHOTES</v>
      </c>
      <c r="C169" s="40">
        <f>N_estaticos!AD70</f>
        <v>43251</v>
      </c>
      <c r="D169" s="37">
        <f>N_estaticos!AH70</f>
        <v>2.4700000000000002</v>
      </c>
    </row>
    <row r="170" spans="1:4" x14ac:dyDescent="0.25">
      <c r="A170" s="39">
        <v>62</v>
      </c>
      <c r="B170" s="53" t="str">
        <f>N_estaticos!B71</f>
        <v>EDS LOS LAGOS PITS</v>
      </c>
      <c r="C170" s="40">
        <f>N_estaticos!AD71</f>
        <v>43251</v>
      </c>
      <c r="D170" s="37">
        <f>N_estaticos!AH71</f>
        <v>5.7619999999999996</v>
      </c>
    </row>
    <row r="171" spans="1:4" x14ac:dyDescent="0.25">
      <c r="A171" s="39">
        <v>63</v>
      </c>
      <c r="B171" s="53" t="str">
        <f>N_estaticos!B72</f>
        <v>LAS DELICIAS</v>
      </c>
      <c r="C171" s="40">
        <f>N_estaticos!AD72</f>
        <v>43252</v>
      </c>
      <c r="D171" s="37">
        <f>N_estaticos!AH72</f>
        <v>3.36</v>
      </c>
    </row>
    <row r="172" spans="1:4" x14ac:dyDescent="0.25">
      <c r="A172" s="141">
        <v>64</v>
      </c>
      <c r="B172" s="141" t="str">
        <f>N_estaticos!B74</f>
        <v>VILLA RICARDO</v>
      </c>
      <c r="C172" s="40">
        <f>N_estaticos!AD74</f>
        <v>43252</v>
      </c>
      <c r="D172" s="37">
        <f>N_estaticos!AH74</f>
        <v>3.915</v>
      </c>
    </row>
    <row r="173" spans="1:4" x14ac:dyDescent="0.25">
      <c r="A173" s="141"/>
      <c r="B173" s="141"/>
      <c r="C173" s="40">
        <f>N_estaticos!AN74</f>
        <v>44141</v>
      </c>
      <c r="D173" s="37">
        <f>N_estaticos!AR74</f>
        <v>2.94</v>
      </c>
    </row>
    <row r="174" spans="1:4" x14ac:dyDescent="0.25">
      <c r="A174" s="39">
        <v>65</v>
      </c>
      <c r="B174" s="53" t="str">
        <f>N_estaticos!B75</f>
        <v>EDS EL NEVADO</v>
      </c>
      <c r="C174" s="40">
        <f>N_estaticos!AD75</f>
        <v>43252</v>
      </c>
      <c r="D174" s="37">
        <f>N_estaticos!AH75</f>
        <v>6.07</v>
      </c>
    </row>
    <row r="175" spans="1:4" x14ac:dyDescent="0.25">
      <c r="A175" s="39">
        <v>66</v>
      </c>
      <c r="B175" s="53" t="str">
        <f>N_estaticos!B76</f>
        <v xml:space="preserve">EDA LA PAJUILA </v>
      </c>
      <c r="C175" s="40">
        <f>N_estaticos!AI76</f>
        <v>43741</v>
      </c>
      <c r="D175" s="37">
        <f>N_estaticos!AM76</f>
        <v>6.3979999999999997</v>
      </c>
    </row>
    <row r="176" spans="1:4" x14ac:dyDescent="0.25">
      <c r="A176" s="39">
        <v>67</v>
      </c>
      <c r="B176" s="53" t="str">
        <f>N_estaticos!B77</f>
        <v xml:space="preserve">FINCA HOLANDA </v>
      </c>
      <c r="C176" s="40">
        <f>N_estaticos!AI77</f>
        <v>43741</v>
      </c>
      <c r="D176" s="37">
        <f>N_estaticos!AM77</f>
        <v>2.0230000000000001</v>
      </c>
    </row>
    <row r="177" spans="1:4" x14ac:dyDescent="0.25">
      <c r="A177" s="138">
        <v>68</v>
      </c>
      <c r="B177" s="136" t="s">
        <v>113</v>
      </c>
      <c r="C177" s="40">
        <v>44086</v>
      </c>
      <c r="D177" s="37">
        <v>9.25</v>
      </c>
    </row>
    <row r="178" spans="1:4" x14ac:dyDescent="0.25">
      <c r="A178" s="139"/>
      <c r="B178" s="137"/>
      <c r="C178" s="40">
        <f>N_estaticos!AY79</f>
        <v>45154</v>
      </c>
      <c r="D178" s="37">
        <f>N_estaticos!BD79</f>
        <v>8.0969999999999995</v>
      </c>
    </row>
    <row r="179" spans="1:4" x14ac:dyDescent="0.25">
      <c r="A179" s="39">
        <v>69</v>
      </c>
      <c r="B179" s="134" t="s">
        <v>123</v>
      </c>
      <c r="C179" s="40">
        <v>44088</v>
      </c>
      <c r="D179" s="37">
        <v>7.2720000000000002</v>
      </c>
    </row>
    <row r="180" spans="1:4" x14ac:dyDescent="0.25">
      <c r="A180" s="39">
        <v>70</v>
      </c>
      <c r="B180" s="134" t="s">
        <v>126</v>
      </c>
      <c r="C180" s="40">
        <v>44088</v>
      </c>
      <c r="D180" s="37">
        <v>9.1859999999999999</v>
      </c>
    </row>
    <row r="181" spans="1:4" x14ac:dyDescent="0.25">
      <c r="A181" s="138">
        <v>71</v>
      </c>
      <c r="B181" s="136" t="s">
        <v>115</v>
      </c>
      <c r="C181" s="40">
        <v>44142</v>
      </c>
      <c r="D181" s="37">
        <v>18.885000000000002</v>
      </c>
    </row>
    <row r="182" spans="1:4" x14ac:dyDescent="0.25">
      <c r="A182" s="139"/>
      <c r="B182" s="137"/>
      <c r="C182" s="40">
        <f>N_estaticos!AS83</f>
        <v>44888</v>
      </c>
      <c r="D182" s="37">
        <f>N_estaticos!AX83</f>
        <v>2.246</v>
      </c>
    </row>
    <row r="183" spans="1:4" x14ac:dyDescent="0.25">
      <c r="A183" s="39">
        <v>72</v>
      </c>
      <c r="B183" s="134" t="s">
        <v>116</v>
      </c>
      <c r="C183" s="40">
        <v>44145</v>
      </c>
      <c r="D183" s="37">
        <v>6.83</v>
      </c>
    </row>
    <row r="184" spans="1:4" x14ac:dyDescent="0.25">
      <c r="A184" s="134">
        <v>84</v>
      </c>
      <c r="B184" s="134" t="s">
        <v>138</v>
      </c>
      <c r="C184" s="40">
        <f>N_estaticos!AY85</f>
        <v>45153</v>
      </c>
      <c r="D184" s="37">
        <f>N_estaticos!BD85</f>
        <v>6.43</v>
      </c>
    </row>
  </sheetData>
  <mergeCells count="84">
    <mergeCell ref="A78:A79"/>
    <mergeCell ref="A57:A58"/>
    <mergeCell ref="A59:A60"/>
    <mergeCell ref="A66:A69"/>
    <mergeCell ref="A73:A77"/>
    <mergeCell ref="B41:B43"/>
    <mergeCell ref="B66:B69"/>
    <mergeCell ref="B52:B54"/>
    <mergeCell ref="A2:A4"/>
    <mergeCell ref="A5:A6"/>
    <mergeCell ref="A8:A9"/>
    <mergeCell ref="A10:A11"/>
    <mergeCell ref="A12:A14"/>
    <mergeCell ref="A16:A17"/>
    <mergeCell ref="A30:A33"/>
    <mergeCell ref="A24:A29"/>
    <mergeCell ref="A20:A23"/>
    <mergeCell ref="A18:A19"/>
    <mergeCell ref="B80:B86"/>
    <mergeCell ref="A80:A86"/>
    <mergeCell ref="B2:B4"/>
    <mergeCell ref="B5:B6"/>
    <mergeCell ref="B8:B9"/>
    <mergeCell ref="B10:B11"/>
    <mergeCell ref="B12:B14"/>
    <mergeCell ref="B16:B17"/>
    <mergeCell ref="B57:B58"/>
    <mergeCell ref="B30:B33"/>
    <mergeCell ref="B39:B40"/>
    <mergeCell ref="B18:B19"/>
    <mergeCell ref="B48:B51"/>
    <mergeCell ref="B20:B23"/>
    <mergeCell ref="B78:B79"/>
    <mergeCell ref="B59:B60"/>
    <mergeCell ref="B73:B77"/>
    <mergeCell ref="B44:B45"/>
    <mergeCell ref="B46:B47"/>
    <mergeCell ref="B55:B56"/>
    <mergeCell ref="A55:A56"/>
    <mergeCell ref="A61:A65"/>
    <mergeCell ref="A39:A40"/>
    <mergeCell ref="A41:A43"/>
    <mergeCell ref="A44:A45"/>
    <mergeCell ref="A46:A47"/>
    <mergeCell ref="A52:A54"/>
    <mergeCell ref="A48:A51"/>
    <mergeCell ref="B150:B153"/>
    <mergeCell ref="A150:A153"/>
    <mergeCell ref="B154:B156"/>
    <mergeCell ref="A154:A156"/>
    <mergeCell ref="B136:B137"/>
    <mergeCell ref="A136:A137"/>
    <mergeCell ref="A181:A182"/>
    <mergeCell ref="B181:B182"/>
    <mergeCell ref="B24:B29"/>
    <mergeCell ref="A165:A167"/>
    <mergeCell ref="B165:B167"/>
    <mergeCell ref="A159:A160"/>
    <mergeCell ref="B159:B160"/>
    <mergeCell ref="B61:B65"/>
    <mergeCell ref="A172:A173"/>
    <mergeCell ref="B172:B173"/>
    <mergeCell ref="B138:B141"/>
    <mergeCell ref="A138:A141"/>
    <mergeCell ref="B142:B145"/>
    <mergeCell ref="A142:A145"/>
    <mergeCell ref="B146:B149"/>
    <mergeCell ref="A146:A149"/>
    <mergeCell ref="B177:B178"/>
    <mergeCell ref="A177:A178"/>
    <mergeCell ref="B34:B37"/>
    <mergeCell ref="A34:A37"/>
    <mergeCell ref="B111:B118"/>
    <mergeCell ref="A111:A118"/>
    <mergeCell ref="B119:B125"/>
    <mergeCell ref="A119:A125"/>
    <mergeCell ref="B133:B135"/>
    <mergeCell ref="A133:A135"/>
    <mergeCell ref="B87:B94"/>
    <mergeCell ref="A87:A94"/>
    <mergeCell ref="B95:B102"/>
    <mergeCell ref="A95:A102"/>
    <mergeCell ref="B103:B110"/>
    <mergeCell ref="A103:A110"/>
  </mergeCells>
  <pageMargins left="0.7" right="0.7" top="0.75" bottom="0.75" header="0.3" footer="0.3"/>
  <pageSetup orientation="portrait" r:id="rId1"/>
  <ignoredErrors>
    <ignoredError sqref="D4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D84"/>
  <sheetViews>
    <sheetView workbookViewId="0">
      <selection sqref="A1:XFD1048576"/>
    </sheetView>
  </sheetViews>
  <sheetFormatPr baseColWidth="10" defaultColWidth="79.42578125" defaultRowHeight="12.75" x14ac:dyDescent="0.2"/>
  <cols>
    <col min="1" max="1" width="9.42578125" style="42" bestFit="1" customWidth="1"/>
    <col min="2" max="2" width="42.28515625" style="42" bestFit="1" customWidth="1"/>
    <col min="3" max="4" width="8.7109375" style="42" bestFit="1" customWidth="1"/>
    <col min="5" max="16384" width="79.42578125" style="42"/>
  </cols>
  <sheetData>
    <row r="1" spans="1:4" x14ac:dyDescent="0.2">
      <c r="A1" s="41" t="s">
        <v>94</v>
      </c>
      <c r="B1" s="41" t="s">
        <v>0</v>
      </c>
      <c r="C1" s="44" t="s">
        <v>129</v>
      </c>
      <c r="D1" s="44" t="s">
        <v>130</v>
      </c>
    </row>
    <row r="2" spans="1:4" x14ac:dyDescent="0.2">
      <c r="A2" s="41">
        <v>1</v>
      </c>
      <c r="B2" s="43" t="s">
        <v>3</v>
      </c>
      <c r="C2" s="44">
        <v>1605263</v>
      </c>
      <c r="D2" s="44">
        <v>999838</v>
      </c>
    </row>
    <row r="3" spans="1:4" x14ac:dyDescent="0.2">
      <c r="A3" s="41">
        <v>2</v>
      </c>
      <c r="B3" s="43" t="s">
        <v>4</v>
      </c>
      <c r="C3" s="44">
        <v>1605244</v>
      </c>
      <c r="D3" s="44">
        <v>1000465</v>
      </c>
    </row>
    <row r="4" spans="1:4" x14ac:dyDescent="0.2">
      <c r="A4" s="41">
        <v>3</v>
      </c>
      <c r="B4" s="43" t="s">
        <v>4</v>
      </c>
      <c r="C4" s="44">
        <v>1605244</v>
      </c>
      <c r="D4" s="44">
        <v>1000465</v>
      </c>
    </row>
    <row r="5" spans="1:4" x14ac:dyDescent="0.2">
      <c r="A5" s="41">
        <v>4</v>
      </c>
      <c r="B5" s="43" t="s">
        <v>5</v>
      </c>
      <c r="C5" s="44">
        <v>1605099</v>
      </c>
      <c r="D5" s="44">
        <v>1001504</v>
      </c>
    </row>
    <row r="6" spans="1:4" x14ac:dyDescent="0.2">
      <c r="A6" s="41">
        <v>5</v>
      </c>
      <c r="B6" s="43" t="s">
        <v>6</v>
      </c>
      <c r="C6" s="44">
        <v>1605190</v>
      </c>
      <c r="D6" s="44">
        <v>1002054</v>
      </c>
    </row>
    <row r="7" spans="1:4" x14ac:dyDescent="0.2">
      <c r="A7" s="41">
        <v>6</v>
      </c>
      <c r="B7" s="43" t="s">
        <v>7</v>
      </c>
      <c r="C7" s="44">
        <v>1606309</v>
      </c>
      <c r="D7" s="44">
        <v>1001241</v>
      </c>
    </row>
    <row r="8" spans="1:4" x14ac:dyDescent="0.2">
      <c r="A8" s="41">
        <v>7</v>
      </c>
      <c r="B8" s="43" t="s">
        <v>8</v>
      </c>
      <c r="C8" s="44">
        <v>1620256</v>
      </c>
      <c r="D8" s="44">
        <v>1008780</v>
      </c>
    </row>
    <row r="9" spans="1:4" x14ac:dyDescent="0.2">
      <c r="A9" s="41">
        <v>8</v>
      </c>
      <c r="B9" s="43" t="s">
        <v>9</v>
      </c>
      <c r="C9" s="44">
        <v>1620639</v>
      </c>
      <c r="D9" s="44">
        <v>1008627</v>
      </c>
    </row>
    <row r="10" spans="1:4" x14ac:dyDescent="0.2">
      <c r="A10" s="41">
        <v>9</v>
      </c>
      <c r="B10" s="43" t="s">
        <v>10</v>
      </c>
      <c r="C10" s="44">
        <v>1410752</v>
      </c>
      <c r="D10" s="44">
        <v>1051245</v>
      </c>
    </row>
    <row r="11" spans="1:4" x14ac:dyDescent="0.2">
      <c r="A11" s="41">
        <v>10</v>
      </c>
      <c r="B11" s="43" t="s">
        <v>11</v>
      </c>
      <c r="C11" s="44">
        <v>1363881</v>
      </c>
      <c r="D11" s="44">
        <v>1067370</v>
      </c>
    </row>
    <row r="12" spans="1:4" x14ac:dyDescent="0.2">
      <c r="A12" s="41">
        <v>11</v>
      </c>
      <c r="B12" s="43" t="s">
        <v>124</v>
      </c>
      <c r="C12" s="44">
        <v>1355279</v>
      </c>
      <c r="D12" s="44">
        <v>1050341</v>
      </c>
    </row>
    <row r="13" spans="1:4" x14ac:dyDescent="0.2">
      <c r="A13" s="41">
        <v>12</v>
      </c>
      <c r="B13" s="43" t="s">
        <v>125</v>
      </c>
      <c r="C13" s="44">
        <v>1356185</v>
      </c>
      <c r="D13" s="44">
        <v>1061807</v>
      </c>
    </row>
    <row r="14" spans="1:4" x14ac:dyDescent="0.2">
      <c r="A14" s="41">
        <v>13</v>
      </c>
      <c r="B14" s="43" t="s">
        <v>12</v>
      </c>
      <c r="C14" s="44">
        <v>1411175</v>
      </c>
      <c r="D14" s="44">
        <v>1047541</v>
      </c>
    </row>
    <row r="15" spans="1:4" x14ac:dyDescent="0.2">
      <c r="A15" s="41">
        <v>14</v>
      </c>
      <c r="B15" s="43" t="s">
        <v>13</v>
      </c>
      <c r="C15" s="44">
        <v>1451450</v>
      </c>
      <c r="D15" s="44">
        <v>1044668</v>
      </c>
    </row>
    <row r="16" spans="1:4" x14ac:dyDescent="0.2">
      <c r="A16" s="41">
        <v>15</v>
      </c>
      <c r="B16" s="43" t="s">
        <v>14</v>
      </c>
      <c r="C16" s="45">
        <v>1581881</v>
      </c>
      <c r="D16" s="45">
        <v>1087802</v>
      </c>
    </row>
    <row r="17" spans="1:4" ht="25.5" x14ac:dyDescent="0.2">
      <c r="A17" s="41">
        <v>16</v>
      </c>
      <c r="B17" s="43" t="s">
        <v>34</v>
      </c>
      <c r="C17" s="45">
        <v>1580887</v>
      </c>
      <c r="D17" s="45">
        <v>1089241</v>
      </c>
    </row>
    <row r="18" spans="1:4" ht="25.5" x14ac:dyDescent="0.2">
      <c r="A18" s="41">
        <v>17</v>
      </c>
      <c r="B18" s="43" t="s">
        <v>111</v>
      </c>
      <c r="C18" s="45">
        <v>1581355</v>
      </c>
      <c r="D18" s="45">
        <v>1089309</v>
      </c>
    </row>
    <row r="19" spans="1:4" x14ac:dyDescent="0.2">
      <c r="A19" s="41">
        <v>18</v>
      </c>
      <c r="B19" s="43" t="s">
        <v>15</v>
      </c>
      <c r="C19" s="45">
        <v>1592294</v>
      </c>
      <c r="D19" s="45">
        <v>1085338</v>
      </c>
    </row>
    <row r="20" spans="1:4" x14ac:dyDescent="0.2">
      <c r="A20" s="41">
        <v>19</v>
      </c>
      <c r="B20" s="43" t="s">
        <v>16</v>
      </c>
      <c r="C20" s="45">
        <v>1591743</v>
      </c>
      <c r="D20" s="45">
        <v>1085290</v>
      </c>
    </row>
    <row r="21" spans="1:4" x14ac:dyDescent="0.2">
      <c r="A21" s="41">
        <v>20</v>
      </c>
      <c r="B21" s="43" t="s">
        <v>17</v>
      </c>
      <c r="C21" s="45">
        <v>1591598</v>
      </c>
      <c r="D21" s="45">
        <v>1084556</v>
      </c>
    </row>
    <row r="22" spans="1:4" x14ac:dyDescent="0.2">
      <c r="A22" s="41">
        <v>21</v>
      </c>
      <c r="B22" s="43" t="s">
        <v>18</v>
      </c>
      <c r="C22" s="45">
        <v>1592047</v>
      </c>
      <c r="D22" s="45">
        <v>1083520</v>
      </c>
    </row>
    <row r="23" spans="1:4" x14ac:dyDescent="0.2">
      <c r="A23" s="41">
        <v>22</v>
      </c>
      <c r="B23" s="43" t="s">
        <v>19</v>
      </c>
      <c r="C23" s="44">
        <v>1608292</v>
      </c>
      <c r="D23" s="44">
        <v>1072397</v>
      </c>
    </row>
    <row r="24" spans="1:4" ht="25.5" x14ac:dyDescent="0.2">
      <c r="A24" s="41">
        <v>23</v>
      </c>
      <c r="B24" s="43" t="s">
        <v>20</v>
      </c>
      <c r="C24" s="44">
        <v>1597888</v>
      </c>
      <c r="D24" s="44">
        <v>1090591</v>
      </c>
    </row>
    <row r="25" spans="1:4" x14ac:dyDescent="0.2">
      <c r="A25" s="41">
        <v>24</v>
      </c>
      <c r="B25" s="43" t="s">
        <v>21</v>
      </c>
      <c r="C25" s="44">
        <v>1606221</v>
      </c>
      <c r="D25" s="44">
        <v>1092226</v>
      </c>
    </row>
    <row r="26" spans="1:4" x14ac:dyDescent="0.2">
      <c r="A26" s="41">
        <v>25</v>
      </c>
      <c r="B26" s="43" t="s">
        <v>22</v>
      </c>
      <c r="C26" s="44">
        <v>1607229</v>
      </c>
      <c r="D26" s="44">
        <v>1092121</v>
      </c>
    </row>
    <row r="27" spans="1:4" x14ac:dyDescent="0.2">
      <c r="A27" s="41">
        <v>26</v>
      </c>
      <c r="B27" s="43" t="s">
        <v>23</v>
      </c>
      <c r="C27" s="44">
        <v>1605113</v>
      </c>
      <c r="D27" s="44">
        <v>1092974</v>
      </c>
    </row>
    <row r="28" spans="1:4" x14ac:dyDescent="0.2">
      <c r="A28" s="41">
        <v>27</v>
      </c>
      <c r="B28" s="43" t="s">
        <v>24</v>
      </c>
      <c r="C28" s="44">
        <v>1605975</v>
      </c>
      <c r="D28" s="44">
        <v>1091739</v>
      </c>
    </row>
    <row r="29" spans="1:4" x14ac:dyDescent="0.2">
      <c r="A29" s="41">
        <v>28</v>
      </c>
      <c r="B29" s="43" t="s">
        <v>25</v>
      </c>
      <c r="C29" s="44">
        <v>1604831</v>
      </c>
      <c r="D29" s="44">
        <v>1090897</v>
      </c>
    </row>
    <row r="30" spans="1:4" x14ac:dyDescent="0.2">
      <c r="A30" s="41">
        <v>29</v>
      </c>
      <c r="B30" s="43" t="s">
        <v>26</v>
      </c>
      <c r="C30" s="44">
        <v>1605008</v>
      </c>
      <c r="D30" s="44">
        <v>1090992</v>
      </c>
    </row>
    <row r="31" spans="1:4" x14ac:dyDescent="0.2">
      <c r="A31" s="41">
        <v>30</v>
      </c>
      <c r="B31" s="43" t="s">
        <v>27</v>
      </c>
      <c r="C31" s="44">
        <v>1592274</v>
      </c>
      <c r="D31" s="44">
        <v>1089747</v>
      </c>
    </row>
    <row r="32" spans="1:4" x14ac:dyDescent="0.2">
      <c r="A32" s="41">
        <v>31</v>
      </c>
      <c r="B32" s="43" t="s">
        <v>28</v>
      </c>
      <c r="C32" s="44">
        <v>1592278</v>
      </c>
      <c r="D32" s="44">
        <v>1089421</v>
      </c>
    </row>
    <row r="33" spans="1:4" x14ac:dyDescent="0.2">
      <c r="A33" s="41">
        <v>32</v>
      </c>
      <c r="B33" s="43" t="s">
        <v>29</v>
      </c>
      <c r="C33" s="44">
        <v>1592221</v>
      </c>
      <c r="D33" s="44">
        <v>1089185</v>
      </c>
    </row>
    <row r="34" spans="1:4" x14ac:dyDescent="0.2">
      <c r="A34" s="41">
        <v>33</v>
      </c>
      <c r="B34" s="43" t="s">
        <v>30</v>
      </c>
      <c r="C34" s="44">
        <v>1592173</v>
      </c>
      <c r="D34" s="44">
        <v>1088998</v>
      </c>
    </row>
    <row r="35" spans="1:4" x14ac:dyDescent="0.2">
      <c r="A35" s="41">
        <v>34</v>
      </c>
      <c r="B35" s="43" t="s">
        <v>31</v>
      </c>
      <c r="C35" s="44">
        <v>1617695</v>
      </c>
      <c r="D35" s="44">
        <v>1064470</v>
      </c>
    </row>
    <row r="36" spans="1:4" x14ac:dyDescent="0.2">
      <c r="A36" s="41">
        <v>35</v>
      </c>
      <c r="B36" s="43" t="s">
        <v>35</v>
      </c>
      <c r="C36" s="44">
        <v>1609801</v>
      </c>
      <c r="D36" s="44">
        <v>1051346</v>
      </c>
    </row>
    <row r="37" spans="1:4" x14ac:dyDescent="0.2">
      <c r="A37" s="41">
        <v>36</v>
      </c>
      <c r="B37" s="43" t="s">
        <v>36</v>
      </c>
      <c r="C37" s="44">
        <v>1604838</v>
      </c>
      <c r="D37" s="44">
        <v>1090994</v>
      </c>
    </row>
    <row r="38" spans="1:4" x14ac:dyDescent="0.2">
      <c r="A38" s="41">
        <v>37</v>
      </c>
      <c r="B38" s="43" t="s">
        <v>37</v>
      </c>
      <c r="C38" s="44">
        <v>1565046</v>
      </c>
      <c r="D38" s="44">
        <v>1085544</v>
      </c>
    </row>
    <row r="39" spans="1:4" x14ac:dyDescent="0.2">
      <c r="A39" s="41">
        <v>38</v>
      </c>
      <c r="B39" s="43" t="s">
        <v>38</v>
      </c>
      <c r="C39" s="44">
        <v>1542914</v>
      </c>
      <c r="D39" s="44">
        <v>1074214</v>
      </c>
    </row>
    <row r="40" spans="1:4" x14ac:dyDescent="0.2">
      <c r="A40" s="41">
        <v>39</v>
      </c>
      <c r="B40" s="43" t="s">
        <v>39</v>
      </c>
      <c r="C40" s="44">
        <v>1526961</v>
      </c>
      <c r="D40" s="44">
        <v>1052683</v>
      </c>
    </row>
    <row r="41" spans="1:4" x14ac:dyDescent="0.2">
      <c r="A41" s="41">
        <v>40</v>
      </c>
      <c r="B41" s="43" t="s">
        <v>40</v>
      </c>
      <c r="C41" s="44">
        <v>1560349</v>
      </c>
      <c r="D41" s="44">
        <v>1036445</v>
      </c>
    </row>
    <row r="42" spans="1:4" x14ac:dyDescent="0.2">
      <c r="A42" s="41">
        <v>41</v>
      </c>
      <c r="B42" s="43" t="s">
        <v>41</v>
      </c>
      <c r="C42" s="44">
        <v>1542584</v>
      </c>
      <c r="D42" s="44">
        <v>1011084</v>
      </c>
    </row>
    <row r="43" spans="1:4" x14ac:dyDescent="0.2">
      <c r="A43" s="41">
        <v>42</v>
      </c>
      <c r="B43" s="43" t="s">
        <v>42</v>
      </c>
      <c r="C43" s="44">
        <v>1515792</v>
      </c>
      <c r="D43" s="44">
        <v>1029409</v>
      </c>
    </row>
    <row r="44" spans="1:4" x14ac:dyDescent="0.2">
      <c r="A44" s="41">
        <v>43</v>
      </c>
      <c r="B44" s="43" t="s">
        <v>46</v>
      </c>
      <c r="C44" s="44">
        <v>1605792</v>
      </c>
      <c r="D44" s="44">
        <v>1092394</v>
      </c>
    </row>
    <row r="45" spans="1:4" x14ac:dyDescent="0.2">
      <c r="A45" s="41">
        <v>44</v>
      </c>
      <c r="B45" s="43" t="s">
        <v>47</v>
      </c>
      <c r="C45" s="44">
        <v>1605408</v>
      </c>
      <c r="D45" s="44">
        <v>1092464</v>
      </c>
    </row>
    <row r="46" spans="1:4" x14ac:dyDescent="0.2">
      <c r="A46" s="41">
        <v>45</v>
      </c>
      <c r="B46" s="43" t="s">
        <v>48</v>
      </c>
      <c r="C46" s="44">
        <v>1606658</v>
      </c>
      <c r="D46" s="44">
        <v>1091519</v>
      </c>
    </row>
    <row r="47" spans="1:4" x14ac:dyDescent="0.2">
      <c r="A47" s="41">
        <v>46</v>
      </c>
      <c r="B47" s="43" t="s">
        <v>49</v>
      </c>
      <c r="C47" s="44">
        <v>1607218</v>
      </c>
      <c r="D47" s="44">
        <v>1091403</v>
      </c>
    </row>
    <row r="48" spans="1:4" x14ac:dyDescent="0.2">
      <c r="A48" s="41">
        <v>47</v>
      </c>
      <c r="B48" s="43" t="s">
        <v>50</v>
      </c>
      <c r="C48" s="44">
        <v>1607720</v>
      </c>
      <c r="D48" s="44">
        <v>1091299</v>
      </c>
    </row>
    <row r="49" spans="1:4" x14ac:dyDescent="0.2">
      <c r="A49" s="41">
        <v>48</v>
      </c>
      <c r="B49" s="43" t="s">
        <v>51</v>
      </c>
      <c r="C49" s="44">
        <v>1608290</v>
      </c>
      <c r="D49" s="44">
        <v>1091369</v>
      </c>
    </row>
    <row r="50" spans="1:4" x14ac:dyDescent="0.2">
      <c r="A50" s="41">
        <v>49</v>
      </c>
      <c r="B50" s="43" t="s">
        <v>107</v>
      </c>
      <c r="C50" s="44">
        <v>1605639</v>
      </c>
      <c r="D50" s="44">
        <v>1092210</v>
      </c>
    </row>
    <row r="51" spans="1:4" x14ac:dyDescent="0.2">
      <c r="A51" s="41">
        <v>50</v>
      </c>
      <c r="B51" s="41" t="s">
        <v>53</v>
      </c>
      <c r="C51" s="44">
        <v>1530189</v>
      </c>
      <c r="D51" s="44">
        <v>1059147</v>
      </c>
    </row>
    <row r="52" spans="1:4" x14ac:dyDescent="0.2">
      <c r="A52" s="41">
        <v>51</v>
      </c>
      <c r="B52" s="41" t="s">
        <v>54</v>
      </c>
      <c r="C52" s="44">
        <v>1541751</v>
      </c>
      <c r="D52" s="44">
        <v>1072137</v>
      </c>
    </row>
    <row r="53" spans="1:4" x14ac:dyDescent="0.2">
      <c r="A53" s="41">
        <v>52</v>
      </c>
      <c r="B53" s="41" t="s">
        <v>55</v>
      </c>
      <c r="C53" s="44">
        <v>1565003</v>
      </c>
      <c r="D53" s="44">
        <v>1055006</v>
      </c>
    </row>
    <row r="54" spans="1:4" x14ac:dyDescent="0.2">
      <c r="A54" s="41">
        <v>53</v>
      </c>
      <c r="B54" s="41" t="s">
        <v>56</v>
      </c>
      <c r="C54" s="44">
        <v>1565094</v>
      </c>
      <c r="D54" s="44">
        <v>1054902</v>
      </c>
    </row>
    <row r="55" spans="1:4" x14ac:dyDescent="0.2">
      <c r="A55" s="41">
        <v>54</v>
      </c>
      <c r="B55" s="41" t="s">
        <v>57</v>
      </c>
      <c r="C55" s="44">
        <v>1565089</v>
      </c>
      <c r="D55" s="44">
        <v>1054904</v>
      </c>
    </row>
    <row r="56" spans="1:4" x14ac:dyDescent="0.2">
      <c r="A56" s="41">
        <v>55</v>
      </c>
      <c r="B56" s="41" t="s">
        <v>58</v>
      </c>
      <c r="C56" s="44">
        <v>1576345</v>
      </c>
      <c r="D56" s="44">
        <v>1085567</v>
      </c>
    </row>
    <row r="57" spans="1:4" x14ac:dyDescent="0.2">
      <c r="A57" s="41">
        <v>56</v>
      </c>
      <c r="B57" s="41" t="s">
        <v>59</v>
      </c>
      <c r="C57" s="44">
        <v>1589122</v>
      </c>
      <c r="D57" s="44">
        <v>1074237</v>
      </c>
    </row>
    <row r="58" spans="1:4" x14ac:dyDescent="0.2">
      <c r="A58" s="41">
        <v>57</v>
      </c>
      <c r="B58" s="41" t="s">
        <v>60</v>
      </c>
      <c r="C58" s="44">
        <v>1609801</v>
      </c>
      <c r="D58" s="44">
        <v>1051346</v>
      </c>
    </row>
    <row r="59" spans="1:4" x14ac:dyDescent="0.2">
      <c r="A59" s="41">
        <v>58</v>
      </c>
      <c r="B59" s="44" t="s">
        <v>61</v>
      </c>
      <c r="C59" s="44">
        <v>1538934</v>
      </c>
      <c r="D59" s="44">
        <v>1073549</v>
      </c>
    </row>
    <row r="60" spans="1:4" x14ac:dyDescent="0.2">
      <c r="A60" s="41">
        <v>59</v>
      </c>
      <c r="B60" s="41" t="s">
        <v>89</v>
      </c>
      <c r="C60" s="44">
        <v>1353073</v>
      </c>
      <c r="D60" s="44">
        <v>1074547</v>
      </c>
    </row>
    <row r="61" spans="1:4" x14ac:dyDescent="0.2">
      <c r="A61" s="41">
        <v>60</v>
      </c>
      <c r="B61" s="41" t="s">
        <v>63</v>
      </c>
      <c r="C61" s="44">
        <v>1353505</v>
      </c>
      <c r="D61" s="44">
        <v>1073949</v>
      </c>
    </row>
    <row r="62" spans="1:4" x14ac:dyDescent="0.2">
      <c r="A62" s="41">
        <v>61</v>
      </c>
      <c r="B62" s="41" t="s">
        <v>64</v>
      </c>
      <c r="C62" s="44">
        <v>1383555</v>
      </c>
      <c r="D62" s="44">
        <v>1058775</v>
      </c>
    </row>
    <row r="63" spans="1:4" x14ac:dyDescent="0.2">
      <c r="A63" s="41">
        <v>62</v>
      </c>
      <c r="B63" s="44" t="s">
        <v>90</v>
      </c>
      <c r="C63" s="44">
        <v>1388739</v>
      </c>
      <c r="D63" s="44">
        <v>1055392</v>
      </c>
    </row>
    <row r="64" spans="1:4" x14ac:dyDescent="0.2">
      <c r="A64" s="41">
        <v>63</v>
      </c>
      <c r="B64" s="41" t="s">
        <v>108</v>
      </c>
      <c r="C64" s="44">
        <v>1388726</v>
      </c>
      <c r="D64" s="44">
        <v>1054890</v>
      </c>
    </row>
    <row r="65" spans="1:4" x14ac:dyDescent="0.2">
      <c r="A65" s="41">
        <v>64</v>
      </c>
      <c r="B65" s="41" t="s">
        <v>109</v>
      </c>
      <c r="C65" s="44">
        <v>1388770</v>
      </c>
      <c r="D65" s="44">
        <v>1054854</v>
      </c>
    </row>
    <row r="66" spans="1:4" x14ac:dyDescent="0.2">
      <c r="A66" s="41">
        <v>65</v>
      </c>
      <c r="B66" s="41" t="s">
        <v>110</v>
      </c>
      <c r="C66" s="44">
        <v>1388712</v>
      </c>
      <c r="D66" s="44">
        <v>1054573</v>
      </c>
    </row>
    <row r="67" spans="1:4" x14ac:dyDescent="0.2">
      <c r="A67" s="41">
        <v>66</v>
      </c>
      <c r="B67" s="44" t="s">
        <v>65</v>
      </c>
      <c r="C67" s="44">
        <v>1411175</v>
      </c>
      <c r="D67" s="44">
        <v>1047543</v>
      </c>
    </row>
    <row r="68" spans="1:4" x14ac:dyDescent="0.2">
      <c r="A68" s="41">
        <v>67</v>
      </c>
      <c r="B68" s="41" t="s">
        <v>66</v>
      </c>
      <c r="C68" s="44">
        <v>1399369</v>
      </c>
      <c r="D68" s="44">
        <v>1041175</v>
      </c>
    </row>
    <row r="69" spans="1:4" x14ac:dyDescent="0.2">
      <c r="A69" s="41">
        <v>68</v>
      </c>
      <c r="B69" s="41" t="s">
        <v>67</v>
      </c>
      <c r="C69" s="44">
        <v>1410273</v>
      </c>
      <c r="D69" s="44">
        <v>1050225</v>
      </c>
    </row>
    <row r="70" spans="1:4" x14ac:dyDescent="0.2">
      <c r="A70" s="41">
        <v>69</v>
      </c>
      <c r="B70" s="41" t="s">
        <v>68</v>
      </c>
      <c r="C70" s="44">
        <v>1403650</v>
      </c>
      <c r="D70" s="44">
        <v>1060557</v>
      </c>
    </row>
    <row r="71" spans="1:4" x14ac:dyDescent="0.2">
      <c r="A71" s="41">
        <v>70</v>
      </c>
      <c r="B71" s="41" t="s">
        <v>69</v>
      </c>
      <c r="C71" s="44">
        <v>1427520</v>
      </c>
      <c r="D71" s="44">
        <v>1049237</v>
      </c>
    </row>
    <row r="72" spans="1:4" x14ac:dyDescent="0.2">
      <c r="A72" s="41">
        <v>71</v>
      </c>
      <c r="B72" s="41" t="s">
        <v>70</v>
      </c>
      <c r="C72" s="44">
        <v>1430311</v>
      </c>
      <c r="D72" s="44">
        <v>1048309</v>
      </c>
    </row>
    <row r="73" spans="1:4" x14ac:dyDescent="0.2">
      <c r="A73" s="41">
        <v>72</v>
      </c>
      <c r="B73" s="44" t="s">
        <v>71</v>
      </c>
      <c r="C73" s="44">
        <v>1430852</v>
      </c>
      <c r="D73" s="44">
        <v>1048239</v>
      </c>
    </row>
    <row r="74" spans="1:4" x14ac:dyDescent="0.2">
      <c r="A74" s="41">
        <v>73</v>
      </c>
      <c r="B74" s="41" t="s">
        <v>72</v>
      </c>
      <c r="C74" s="44">
        <v>1449486</v>
      </c>
      <c r="D74" s="44">
        <v>1037394</v>
      </c>
    </row>
    <row r="75" spans="1:4" x14ac:dyDescent="0.2">
      <c r="A75" s="41">
        <v>74</v>
      </c>
      <c r="B75" s="41" t="s">
        <v>73</v>
      </c>
      <c r="C75" s="44">
        <v>1451118</v>
      </c>
      <c r="D75" s="44">
        <v>1046384</v>
      </c>
    </row>
    <row r="76" spans="1:4" x14ac:dyDescent="0.2">
      <c r="A76" s="41">
        <v>75</v>
      </c>
      <c r="B76" s="41" t="s">
        <v>77</v>
      </c>
      <c r="C76" s="44">
        <v>1372057</v>
      </c>
      <c r="D76" s="44">
        <v>1064518</v>
      </c>
    </row>
    <row r="77" spans="1:4" x14ac:dyDescent="0.2">
      <c r="A77" s="41">
        <v>76</v>
      </c>
      <c r="B77" s="41" t="s">
        <v>78</v>
      </c>
      <c r="C77" s="44">
        <v>1357657</v>
      </c>
      <c r="D77" s="44">
        <v>1052822</v>
      </c>
    </row>
    <row r="78" spans="1:4" x14ac:dyDescent="0.2">
      <c r="A78" s="41">
        <v>77</v>
      </c>
      <c r="B78" s="44" t="s">
        <v>92</v>
      </c>
      <c r="C78" s="44">
        <v>1398846</v>
      </c>
      <c r="D78" s="44">
        <v>1049562</v>
      </c>
    </row>
    <row r="79" spans="1:4" x14ac:dyDescent="0.2">
      <c r="A79" s="41">
        <v>78</v>
      </c>
      <c r="B79" s="41" t="s">
        <v>113</v>
      </c>
      <c r="C79" s="44">
        <v>1537763</v>
      </c>
      <c r="D79" s="44">
        <v>1057228</v>
      </c>
    </row>
    <row r="80" spans="1:4" x14ac:dyDescent="0.2">
      <c r="A80" s="41">
        <v>79</v>
      </c>
      <c r="B80" s="41" t="s">
        <v>123</v>
      </c>
      <c r="C80" s="44">
        <v>1623688</v>
      </c>
      <c r="D80" s="44">
        <v>1078350</v>
      </c>
    </row>
    <row r="81" spans="1:4" x14ac:dyDescent="0.2">
      <c r="A81" s="41">
        <v>80</v>
      </c>
      <c r="B81" s="41" t="s">
        <v>126</v>
      </c>
      <c r="C81" s="44">
        <v>1636760</v>
      </c>
      <c r="D81" s="44">
        <v>1076441</v>
      </c>
    </row>
    <row r="82" spans="1:4" x14ac:dyDescent="0.2">
      <c r="A82" s="41">
        <v>81</v>
      </c>
      <c r="B82" s="41" t="s">
        <v>114</v>
      </c>
      <c r="C82" s="44">
        <v>1414213</v>
      </c>
      <c r="D82" s="44">
        <v>1039333</v>
      </c>
    </row>
    <row r="83" spans="1:4" x14ac:dyDescent="0.2">
      <c r="A83" s="41">
        <v>82</v>
      </c>
      <c r="B83" s="41" t="s">
        <v>115</v>
      </c>
      <c r="C83" s="44">
        <v>1413664</v>
      </c>
      <c r="D83" s="44">
        <v>1040248</v>
      </c>
    </row>
    <row r="84" spans="1:4" x14ac:dyDescent="0.2">
      <c r="A84" s="41">
        <v>83</v>
      </c>
      <c r="B84" s="41" t="s">
        <v>116</v>
      </c>
      <c r="C84" s="44">
        <v>1400756</v>
      </c>
      <c r="D84" s="44">
        <v>1048390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N_estaticos</vt:lpstr>
      <vt:lpstr>N_dinamicos</vt:lpstr>
      <vt:lpstr>Calidad_fq</vt:lpstr>
      <vt:lpstr>Graficas niveles estáticos</vt:lpstr>
      <vt:lpstr>COORDENADAS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Armenta Jiménez</dc:creator>
  <cp:lastModifiedBy>Jorge Alberto Armenta Jiménez</cp:lastModifiedBy>
  <dcterms:created xsi:type="dcterms:W3CDTF">2020-06-21T12:37:53Z</dcterms:created>
  <dcterms:modified xsi:type="dcterms:W3CDTF">2023-12-25T20:54:42Z</dcterms:modified>
</cp:coreProperties>
</file>